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A&amp;E" sheetId="4" r:id="rId1"/>
    <sheet name="Inpatient" sheetId="1" r:id="rId2"/>
    <sheet name="Maternity" sheetId="2" r:id="rId3"/>
    <sheet name="Outpatient" sheetId="3" r:id="rId4"/>
  </sheets>
  <calcPr calcId="145621"/>
</workbook>
</file>

<file path=xl/calcChain.xml><?xml version="1.0" encoding="utf-8"?>
<calcChain xmlns="http://schemas.openxmlformats.org/spreadsheetml/2006/main">
  <c r="U4" i="4" l="1"/>
  <c r="T4" i="4"/>
  <c r="S4" i="4"/>
  <c r="R4" i="4"/>
  <c r="Q4" i="4"/>
  <c r="P4" i="4"/>
  <c r="O4" i="4"/>
  <c r="N4" i="4"/>
  <c r="M4" i="4"/>
  <c r="L4" i="4"/>
  <c r="K4" i="4"/>
  <c r="J4" i="4"/>
  <c r="I4" i="4"/>
  <c r="F4" i="4"/>
  <c r="E4" i="4"/>
  <c r="D4" i="4"/>
  <c r="G4" i="4" l="1"/>
  <c r="H4" i="4"/>
  <c r="T5" i="3"/>
  <c r="S5" i="3"/>
  <c r="R5" i="3"/>
  <c r="Q5" i="3"/>
  <c r="P5" i="3"/>
  <c r="O5" i="3"/>
  <c r="N5" i="3"/>
  <c r="M5" i="3"/>
  <c r="L5" i="3"/>
  <c r="K5" i="3"/>
  <c r="J5" i="3"/>
  <c r="I5" i="3"/>
  <c r="F5" i="3" s="1"/>
  <c r="H5" i="3"/>
  <c r="E5" i="3"/>
  <c r="D5" i="3"/>
  <c r="G5" i="3" s="1"/>
  <c r="U4" i="2" l="1"/>
  <c r="T4" i="2"/>
  <c r="S4" i="2"/>
  <c r="R4" i="2"/>
  <c r="Q4" i="2"/>
  <c r="P4" i="2"/>
  <c r="O4" i="2"/>
  <c r="N4" i="2"/>
  <c r="M4" i="2"/>
  <c r="L4" i="2"/>
  <c r="K4" i="2"/>
  <c r="J4" i="2"/>
  <c r="I4" i="2"/>
  <c r="E4" i="2"/>
  <c r="D4" i="2"/>
  <c r="F4" i="2" s="1"/>
  <c r="H4" i="2" l="1"/>
  <c r="G4" i="2"/>
</calcChain>
</file>

<file path=xl/sharedStrings.xml><?xml version="1.0" encoding="utf-8"?>
<sst xmlns="http://schemas.openxmlformats.org/spreadsheetml/2006/main" count="204" uniqueCount="52">
  <si>
    <t>Q78</t>
  </si>
  <si>
    <t>RC1</t>
  </si>
  <si>
    <t>BEDFORD HOSPITAL NHS TRUST</t>
  </si>
  <si>
    <t>RWH</t>
  </si>
  <si>
    <t>EAST AND NORTH HERTFORDSHIRE NHS TRUST</t>
  </si>
  <si>
    <t>RNQ</t>
  </si>
  <si>
    <t>KETTERING GENERAL HOSPITAL NHS FOUNDATION TRUST</t>
  </si>
  <si>
    <t>RC9</t>
  </si>
  <si>
    <t>LUTON AND DUNSTABLE UNIVERSITY HOSPITAL NHS FOUNDATION TRUST</t>
  </si>
  <si>
    <t>RD8</t>
  </si>
  <si>
    <t>MILTON KEYNES UNIVERSITY HOSPITAL NHS FOUNDATION TRUST</t>
  </si>
  <si>
    <t>RNS</t>
  </si>
  <si>
    <t>NORTHAMPTON GENERAL HOSPITAL NHS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</si>
  <si>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</si>
  <si>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</si>
  <si>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</si>
  <si>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</si>
  <si>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</si>
  <si>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</si>
  <si>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Region (Geo) Code</t>
  </si>
  <si>
    <t>Trust Code</t>
  </si>
  <si>
    <t>Trust Name</t>
  </si>
  <si>
    <t>Total Responses</t>
  </si>
  <si>
    <t>Total Eligible</t>
  </si>
  <si>
    <t>Response Rate</t>
  </si>
  <si>
    <t>Percentage Recommended</t>
  </si>
  <si>
    <t>Percentage Not  Recommended</t>
  </si>
  <si>
    <t>Breakdown of Responses</t>
  </si>
  <si>
    <t>SMS/Text / Smartphone App</t>
  </si>
  <si>
    <t>Electronic tablet/kiosk at point of discharge</t>
  </si>
  <si>
    <t>Paper / postcard at point of discharge</t>
  </si>
  <si>
    <t>Paper survey sent to the patients home</t>
  </si>
  <si>
    <t>Telephone survey once patient is home</t>
  </si>
  <si>
    <t>Online survey once patient is home</t>
  </si>
  <si>
    <t>Other</t>
  </si>
  <si>
    <t>Extremely Likely</t>
  </si>
  <si>
    <t>Likely</t>
  </si>
  <si>
    <t>Neither</t>
  </si>
  <si>
    <t>Unlikely</t>
  </si>
  <si>
    <t>Extremely Unlikely</t>
  </si>
  <si>
    <t>Don't Know</t>
  </si>
  <si>
    <t>England (including Independent Sector Providers)</t>
  </si>
  <si>
    <t>England (excluding Independent Sector Providers)</t>
  </si>
  <si>
    <t>Selection (excluding suppressed data)</t>
  </si>
  <si>
    <t>Mode of Collection</t>
  </si>
  <si>
    <t>England</t>
  </si>
  <si>
    <t>Org Code</t>
  </si>
  <si>
    <t>Organisation Name</t>
  </si>
  <si>
    <t>SMS/Text/
Smartphone app</t>
  </si>
  <si>
    <t>Electronic tablet/kiosk at point of contact</t>
  </si>
  <si>
    <t>Paper/Postcard given at point of contact</t>
  </si>
  <si>
    <t xml:space="preserve">Paper survey, sent to the patients home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</si>
</sst>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#####################################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  <scheme val="minor"/>
    </font>
    <font>
      <b/>
      <sz val="9"/>
      <name val="Verdana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D4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6">
    <xf numFmtId="0" fontId="0" fillId="0" borderId="0" xfId="0"/>
    <xf numFmtId="9" fontId="3" fillId="6" borderId="6" xfId="6" applyNumberFormat="1" applyFont="1" applyFill="1" applyBorder="1" applyAlignment="1">
      <alignment horizontal="right"/>
    </xf>
    <xf numFmtId="0" fontId="3" fillId="6" borderId="6" xfId="3" applyFont="1" applyFill="1" applyBorder="1"/>
    <xf numFmtId="3" fontId="3" fillId="6" borderId="6" xfId="6" applyNumberFormat="1" applyFont="1" applyFill="1" applyBorder="1" applyAlignment="1">
      <alignment horizontal="right"/>
    </xf>
    <xf numFmtId="165" fontId="3" fillId="6" borderId="6" xfId="6" applyNumberFormat="1" applyFont="1" applyFill="1" applyBorder="1" applyAlignment="1">
      <alignment horizontal="right"/>
    </xf>
    <xf numFmtId="0" fontId="3" fillId="5" borderId="6" xfId="3" applyFont="1" applyFill="1" applyBorder="1"/>
    <xf numFmtId="3" fontId="3" fillId="5" borderId="6" xfId="6" applyNumberFormat="1" applyFont="1" applyFill="1" applyBorder="1" applyAlignment="1">
      <alignment horizontal="right"/>
    </xf>
    <xf numFmtId="165" fontId="3" fillId="5" borderId="6" xfId="6" applyNumberFormat="1" applyFont="1" applyFill="1" applyBorder="1" applyAlignment="1">
      <alignment horizontal="right"/>
    </xf>
    <xf numFmtId="9" fontId="3" fillId="5" borderId="6" xfId="6" applyNumberFormat="1" applyFont="1" applyFill="1" applyBorder="1" applyAlignment="1">
      <alignment horizontal="right"/>
    </xf>
    <xf numFmtId="0" fontId="3" fillId="3" borderId="0" xfId="3" applyFont="1" applyFill="1"/>
    <xf numFmtId="0" fontId="3" fillId="3" borderId="0" xfId="4" applyFont="1" applyFill="1"/>
    <xf numFmtId="0" fontId="4" fillId="4" borderId="2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/>
    <xf numFmtId="3" fontId="5" fillId="2" borderId="10" xfId="4" applyNumberFormat="1" applyFont="1" applyFill="1" applyBorder="1" applyAlignment="1">
      <alignment horizontal="center"/>
    </xf>
    <xf numFmtId="165" fontId="5" fillId="2" borderId="10" xfId="4" applyNumberFormat="1" applyFont="1" applyFill="1" applyBorder="1" applyAlignment="1">
      <alignment horizontal="center"/>
    </xf>
    <xf numFmtId="9" fontId="5" fillId="2" borderId="10" xfId="4" applyNumberFormat="1" applyFont="1" applyFill="1" applyBorder="1" applyAlignment="1">
      <alignment horizontal="center"/>
    </xf>
    <xf numFmtId="0" fontId="5" fillId="3" borderId="0" xfId="4" applyFont="1" applyFill="1"/>
    <xf numFmtId="0" fontId="5" fillId="2" borderId="11" xfId="4" applyFont="1" applyFill="1" applyBorder="1" applyAlignment="1"/>
    <xf numFmtId="0" fontId="5" fillId="2" borderId="12" xfId="3" applyFont="1" applyFill="1" applyBorder="1" applyAlignment="1">
      <alignment horizontal="right"/>
    </xf>
    <xf numFmtId="3" fontId="5" fillId="2" borderId="13" xfId="4" applyNumberFormat="1" applyFont="1" applyFill="1" applyBorder="1" applyAlignment="1">
      <alignment horizontal="center"/>
    </xf>
    <xf numFmtId="165" fontId="5" fillId="2" borderId="13" xfId="4" applyNumberFormat="1" applyFont="1" applyFill="1" applyBorder="1" applyAlignment="1">
      <alignment horizontal="center"/>
    </xf>
    <xf numFmtId="9" fontId="5" fillId="2" borderId="13" xfId="4" applyNumberFormat="1" applyFont="1" applyFill="1" applyBorder="1" applyAlignment="1">
      <alignment horizontal="center"/>
    </xf>
    <xf numFmtId="0" fontId="3" fillId="2" borderId="14" xfId="3" applyFont="1" applyFill="1" applyBorder="1"/>
    <xf numFmtId="0" fontId="5" fillId="2" borderId="15" xfId="3" applyFont="1" applyFill="1" applyBorder="1" applyAlignment="1">
      <alignment horizontal="right"/>
    </xf>
    <xf numFmtId="3" fontId="5" fillId="2" borderId="16" xfId="4" applyNumberFormat="1" applyFont="1" applyFill="1" applyBorder="1" applyAlignment="1">
      <alignment horizontal="center"/>
    </xf>
    <xf numFmtId="165" fontId="5" fillId="2" borderId="16" xfId="4" applyNumberFormat="1" applyFont="1" applyFill="1" applyBorder="1" applyAlignment="1">
      <alignment horizontal="center"/>
    </xf>
    <xf numFmtId="9" fontId="5" fillId="2" borderId="16" xfId="4" applyNumberFormat="1" applyFont="1" applyFill="1" applyBorder="1" applyAlignment="1">
      <alignment horizontal="center"/>
    </xf>
    <xf numFmtId="0" fontId="5" fillId="3" borderId="17" xfId="4" applyFont="1" applyFill="1" applyBorder="1"/>
    <xf numFmtId="0" fontId="5" fillId="2" borderId="20" xfId="4" applyFont="1" applyFill="1" applyBorder="1" applyAlignment="1"/>
    <xf numFmtId="0" fontId="5" fillId="2" borderId="10" xfId="3" applyFont="1" applyFill="1" applyBorder="1" applyAlignment="1">
      <alignment horizontal="right" vertical="center"/>
    </xf>
    <xf numFmtId="0" fontId="5" fillId="2" borderId="21" xfId="4" applyFont="1" applyFill="1" applyBorder="1" applyAlignment="1"/>
    <xf numFmtId="0" fontId="3" fillId="2" borderId="22" xfId="3" applyFont="1" applyFill="1" applyBorder="1"/>
    <xf numFmtId="0" fontId="3" fillId="5" borderId="6" xfId="3" applyFont="1" applyFill="1" applyBorder="1"/>
    <xf numFmtId="3" fontId="3" fillId="5" borderId="6" xfId="6" applyNumberFormat="1" applyFont="1" applyFill="1" applyBorder="1" applyAlignment="1">
      <alignment horizontal="right"/>
    </xf>
    <xf numFmtId="0" fontId="5" fillId="2" borderId="14" xfId="4" applyFont="1" applyFill="1" applyBorder="1" applyAlignment="1"/>
    <xf numFmtId="0" fontId="5" fillId="2" borderId="22" xfId="4" applyFont="1" applyFill="1" applyBorder="1" applyAlignment="1"/>
    <xf numFmtId="165" fontId="3" fillId="5" borderId="6" xfId="22" applyNumberFormat="1" applyFont="1" applyFill="1" applyBorder="1" applyAlignment="1">
      <alignment horizontal="right"/>
    </xf>
    <xf numFmtId="9" fontId="3" fillId="5" borderId="6" xfId="22" applyNumberFormat="1" applyFont="1" applyFill="1" applyBorder="1" applyAlignment="1">
      <alignment horizontal="right"/>
    </xf>
    <xf numFmtId="0" fontId="0" fillId="6" borderId="0" xfId="0" applyFill="1"/>
    <xf numFmtId="0" fontId="3" fillId="5" borderId="6" xfId="0" applyFont="1" applyFill="1" applyBorder="1"/>
    <xf numFmtId="3" fontId="3" fillId="5" borderId="6" xfId="7" applyNumberFormat="1" applyFont="1" applyFill="1" applyBorder="1" applyAlignment="1">
      <alignment horizontal="right" vertical="top"/>
    </xf>
    <xf numFmtId="166" fontId="3" fillId="5" borderId="6" xfId="3" applyNumberFormat="1" applyFont="1" applyFill="1" applyBorder="1" applyAlignment="1">
      <alignment horizontal="right" vertical="top"/>
    </xf>
    <xf numFmtId="9" fontId="3" fillId="5" borderId="6" xfId="3" applyNumberFormat="1" applyFont="1" applyFill="1" applyBorder="1" applyAlignment="1">
      <alignment horizontal="right"/>
    </xf>
    <xf numFmtId="3" fontId="3" fillId="5" borderId="6" xfId="3" applyNumberFormat="1" applyFont="1" applyFill="1" applyBorder="1" applyAlignment="1">
      <alignment horizontal="right" vertical="top"/>
    </xf>
    <xf numFmtId="3" fontId="3" fillId="5" borderId="6" xfId="3" applyNumberFormat="1" applyFont="1" applyFill="1" applyBorder="1" applyAlignment="1">
      <alignment horizontal="right"/>
    </xf>
    <xf numFmtId="0" fontId="3" fillId="3" borderId="0" xfId="0" applyFont="1" applyFill="1"/>
    <xf numFmtId="0" fontId="6" fillId="4" borderId="5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right"/>
    </xf>
    <xf numFmtId="0" fontId="5" fillId="2" borderId="15" xfId="4" applyFont="1" applyFill="1" applyBorder="1" applyAlignment="1">
      <alignment horizontal="right"/>
    </xf>
    <xf numFmtId="0" fontId="3" fillId="6" borderId="6" xfId="0" applyFont="1" applyFill="1" applyBorder="1"/>
    <xf numFmtId="3" fontId="3" fillId="6" borderId="6" xfId="7" applyNumberFormat="1" applyFont="1" applyFill="1" applyBorder="1" applyAlignment="1">
      <alignment horizontal="right" vertical="top"/>
    </xf>
    <xf numFmtId="166" fontId="3" fillId="6" borderId="6" xfId="3" applyNumberFormat="1" applyFont="1" applyFill="1" applyBorder="1" applyAlignment="1">
      <alignment horizontal="right" vertical="top"/>
    </xf>
    <xf numFmtId="9" fontId="3" fillId="6" borderId="6" xfId="3" applyNumberFormat="1" applyFont="1" applyFill="1" applyBorder="1" applyAlignment="1">
      <alignment horizontal="right"/>
    </xf>
    <xf numFmtId="3" fontId="3" fillId="6" borderId="6" xfId="3" applyNumberFormat="1" applyFont="1" applyFill="1" applyBorder="1" applyAlignment="1">
      <alignment horizontal="right" vertical="top"/>
    </xf>
    <xf numFmtId="3" fontId="3" fillId="6" borderId="6" xfId="3" applyNumberFormat="1" applyFont="1" applyFill="1" applyBorder="1" applyAlignment="1">
      <alignment horizontal="right"/>
    </xf>
    <xf numFmtId="0" fontId="3" fillId="6" borderId="0" xfId="0" applyFont="1" applyFill="1"/>
    <xf numFmtId="0" fontId="3" fillId="6" borderId="0" xfId="4" applyFont="1" applyFill="1"/>
    <xf numFmtId="0" fontId="3" fillId="5" borderId="6" xfId="12" applyFont="1" applyFill="1" applyBorder="1"/>
    <xf numFmtId="3" fontId="3" fillId="5" borderId="6" xfId="3" applyNumberFormat="1" applyFont="1" applyFill="1" applyBorder="1"/>
    <xf numFmtId="0" fontId="3" fillId="3" borderId="0" xfId="15" applyFont="1" applyFill="1"/>
    <xf numFmtId="0" fontId="5" fillId="3" borderId="0" xfId="15" applyFont="1" applyFill="1" applyBorder="1"/>
    <xf numFmtId="0" fontId="4" fillId="4" borderId="2" xfId="15" applyFont="1" applyFill="1" applyBorder="1" applyAlignment="1">
      <alignment horizontal="center" vertical="center" wrapText="1"/>
    </xf>
    <xf numFmtId="0" fontId="5" fillId="2" borderId="8" xfId="15" applyFont="1" applyFill="1" applyBorder="1" applyAlignment="1"/>
    <xf numFmtId="0" fontId="5" fillId="2" borderId="20" xfId="15" applyFont="1" applyFill="1" applyBorder="1" applyAlignment="1"/>
    <xf numFmtId="0" fontId="5" fillId="2" borderId="9" xfId="15" applyFont="1" applyFill="1" applyBorder="1" applyAlignment="1">
      <alignment horizontal="right"/>
    </xf>
    <xf numFmtId="3" fontId="5" fillId="0" borderId="10" xfId="15" applyNumberFormat="1" applyFont="1" applyFill="1" applyBorder="1" applyAlignment="1">
      <alignment horizontal="center"/>
    </xf>
    <xf numFmtId="9" fontId="5" fillId="0" borderId="10" xfId="22" applyNumberFormat="1" applyFont="1" applyFill="1" applyBorder="1" applyAlignment="1">
      <alignment horizontal="center"/>
    </xf>
    <xf numFmtId="0" fontId="5" fillId="3" borderId="0" xfId="15" applyFont="1" applyFill="1"/>
    <xf numFmtId="0" fontId="5" fillId="2" borderId="11" xfId="15" applyFont="1" applyFill="1" applyBorder="1" applyAlignment="1"/>
    <xf numFmtId="0" fontId="5" fillId="2" borderId="21" xfId="15" applyFont="1" applyFill="1" applyBorder="1" applyAlignment="1"/>
    <xf numFmtId="0" fontId="5" fillId="2" borderId="12" xfId="15" applyFont="1" applyFill="1" applyBorder="1" applyAlignment="1">
      <alignment horizontal="right"/>
    </xf>
    <xf numFmtId="3" fontId="5" fillId="5" borderId="13" xfId="3" applyNumberFormat="1" applyFont="1" applyFill="1" applyBorder="1" applyAlignment="1">
      <alignment horizontal="center"/>
    </xf>
    <xf numFmtId="9" fontId="5" fillId="5" borderId="13" xfId="22" applyNumberFormat="1" applyFont="1" applyFill="1" applyBorder="1" applyAlignment="1">
      <alignment horizontal="center"/>
    </xf>
    <xf numFmtId="0" fontId="5" fillId="2" borderId="23" xfId="15" applyFont="1" applyFill="1" applyBorder="1" applyAlignment="1"/>
    <xf numFmtId="0" fontId="5" fillId="2" borderId="24" xfId="15" applyFont="1" applyFill="1" applyBorder="1" applyAlignment="1"/>
    <xf numFmtId="0" fontId="5" fillId="2" borderId="25" xfId="15" applyFont="1" applyFill="1" applyBorder="1" applyAlignment="1">
      <alignment horizontal="right"/>
    </xf>
    <xf numFmtId="3" fontId="5" fillId="5" borderId="18" xfId="3" applyNumberFormat="1" applyFont="1" applyFill="1" applyBorder="1" applyAlignment="1">
      <alignment horizontal="center"/>
    </xf>
    <xf numFmtId="9" fontId="5" fillId="5" borderId="18" xfId="22" applyNumberFormat="1" applyFont="1" applyFill="1" applyBorder="1" applyAlignment="1">
      <alignment horizontal="center"/>
    </xf>
    <xf numFmtId="0" fontId="5" fillId="3" borderId="17" xfId="15" applyFont="1" applyFill="1" applyBorder="1"/>
    <xf numFmtId="0" fontId="3" fillId="6" borderId="6" xfId="12" applyFont="1" applyFill="1" applyBorder="1"/>
    <xf numFmtId="3" fontId="3" fillId="6" borderId="6" xfId="3" applyNumberFormat="1" applyFont="1" applyFill="1" applyBorder="1"/>
    <xf numFmtId="9" fontId="3" fillId="6" borderId="6" xfId="22" applyNumberFormat="1" applyFont="1" applyFill="1" applyBorder="1" applyAlignment="1">
      <alignment horizontal="right"/>
    </xf>
    <xf numFmtId="0" fontId="3" fillId="6" borderId="0" xfId="15" applyFont="1" applyFill="1"/>
    <xf numFmtId="0" fontId="5" fillId="6" borderId="0" xfId="15" applyFont="1" applyFill="1" applyBorder="1"/>
    <xf numFmtId="0" fontId="6" fillId="4" borderId="5" xfId="15" applyFont="1" applyFill="1" applyBorder="1" applyAlignment="1">
      <alignment horizontal="center" vertical="center" wrapText="1"/>
    </xf>
    <xf numFmtId="3" fontId="5" fillId="0" borderId="10" xfId="8" applyNumberFormat="1" applyFont="1" applyFill="1" applyBorder="1" applyAlignment="1">
      <alignment horizontal="center" vertical="center" wrapText="1"/>
    </xf>
    <xf numFmtId="165" fontId="5" fillId="0" borderId="10" xfId="22" applyNumberFormat="1" applyFont="1" applyFill="1" applyBorder="1" applyAlignment="1">
      <alignment horizontal="center" vertical="center" wrapText="1"/>
    </xf>
    <xf numFmtId="9" fontId="5" fillId="0" borderId="10" xfId="3" applyNumberFormat="1" applyFont="1" applyFill="1" applyBorder="1" applyAlignment="1">
      <alignment horizontal="center" wrapText="1"/>
    </xf>
    <xf numFmtId="3" fontId="5" fillId="0" borderId="10" xfId="12" applyNumberFormat="1" applyFont="1" applyFill="1" applyBorder="1" applyAlignment="1">
      <alignment horizontal="center" vertical="center" wrapText="1"/>
    </xf>
    <xf numFmtId="0" fontId="5" fillId="2" borderId="14" xfId="15" applyFont="1" applyFill="1" applyBorder="1" applyAlignment="1"/>
    <xf numFmtId="0" fontId="5" fillId="2" borderId="22" xfId="15" applyFont="1" applyFill="1" applyBorder="1" applyAlignment="1"/>
    <xf numFmtId="0" fontId="5" fillId="2" borderId="15" xfId="15" applyFont="1" applyFill="1" applyBorder="1" applyAlignment="1">
      <alignment horizontal="right"/>
    </xf>
    <xf numFmtId="3" fontId="5" fillId="0" borderId="16" xfId="15" applyNumberFormat="1" applyFont="1" applyFill="1" applyBorder="1" applyAlignment="1">
      <alignment horizontal="center"/>
    </xf>
    <xf numFmtId="165" fontId="5" fillId="0" borderId="16" xfId="22" applyNumberFormat="1" applyFont="1" applyFill="1" applyBorder="1" applyAlignment="1">
      <alignment horizontal="center"/>
    </xf>
    <xf numFmtId="9" fontId="5" fillId="0" borderId="16" xfId="15" applyNumberFormat="1" applyFont="1" applyFill="1" applyBorder="1" applyAlignment="1">
      <alignment horizontal="center"/>
    </xf>
    <xf numFmtId="165" fontId="3" fillId="6" borderId="6" xfId="22" applyNumberFormat="1" applyFont="1" applyFill="1" applyBorder="1" applyAlignment="1">
      <alignment horizontal="right"/>
    </xf>
    <xf numFmtId="0" fontId="3" fillId="6" borderId="0" xfId="3" applyFont="1" applyFill="1"/>
    <xf numFmtId="9" fontId="4" fillId="4" borderId="1" xfId="21" applyFont="1" applyFill="1" applyBorder="1" applyAlignment="1">
      <alignment horizontal="center" vertical="center" wrapText="1"/>
    </xf>
    <xf numFmtId="9" fontId="4" fillId="4" borderId="5" xfId="21" applyFont="1" applyFill="1" applyBorder="1" applyAlignment="1">
      <alignment horizontal="center" vertical="center" wrapText="1"/>
    </xf>
    <xf numFmtId="0" fontId="4" fillId="4" borderId="3" xfId="15" applyFont="1" applyFill="1" applyBorder="1" applyAlignment="1">
      <alignment horizontal="center" vertical="center" wrapText="1"/>
    </xf>
    <xf numFmtId="0" fontId="4" fillId="4" borderId="19" xfId="15" applyFont="1" applyFill="1" applyBorder="1" applyAlignment="1">
      <alignment horizontal="center" vertical="center" wrapText="1"/>
    </xf>
    <xf numFmtId="0" fontId="4" fillId="4" borderId="4" xfId="15" applyFont="1" applyFill="1" applyBorder="1" applyAlignment="1">
      <alignment horizontal="center" vertical="center" wrapText="1"/>
    </xf>
    <xf numFmtId="0" fontId="4" fillId="4" borderId="2" xfId="15" applyFont="1" applyFill="1" applyBorder="1" applyAlignment="1">
      <alignment horizontal="center" vertical="center" wrapText="1"/>
    </xf>
    <xf numFmtId="0" fontId="4" fillId="4" borderId="1" xfId="15" applyFont="1" applyFill="1" applyBorder="1" applyAlignment="1">
      <alignment horizontal="center" vertical="center" wrapText="1"/>
    </xf>
    <xf numFmtId="0" fontId="4" fillId="4" borderId="5" xfId="15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 wrapText="1"/>
    </xf>
    <xf numFmtId="0" fontId="4" fillId="4" borderId="5" xfId="4" applyFont="1" applyFill="1" applyBorder="1" applyAlignment="1">
      <alignment horizontal="center" vertical="center" wrapText="1"/>
    </xf>
    <xf numFmtId="9" fontId="4" fillId="4" borderId="1" xfId="5" applyFont="1" applyFill="1" applyBorder="1" applyAlignment="1">
      <alignment horizontal="center" vertical="center" wrapText="1"/>
    </xf>
    <xf numFmtId="9" fontId="4" fillId="4" borderId="5" xfId="5" applyFont="1" applyFill="1" applyBorder="1" applyAlignment="1">
      <alignment horizontal="center" vertical="center" wrapText="1"/>
    </xf>
    <xf numFmtId="0" fontId="4" fillId="4" borderId="3" xfId="4" applyFont="1" applyFill="1" applyBorder="1" applyAlignment="1">
      <alignment horizontal="center" vertical="center" wrapText="1"/>
    </xf>
    <xf numFmtId="0" fontId="4" fillId="4" borderId="19" xfId="4" applyFont="1" applyFill="1" applyBorder="1" applyAlignment="1">
      <alignment horizontal="center" vertical="center" wrapText="1"/>
    </xf>
    <xf numFmtId="0" fontId="4" fillId="4" borderId="4" xfId="4" applyFont="1" applyFill="1" applyBorder="1" applyAlignment="1">
      <alignment horizontal="center" vertical="center" wrapText="1"/>
    </xf>
    <xf numFmtId="0" fontId="6" fillId="4" borderId="2" xfId="4" applyFont="1" applyFill="1" applyBorder="1" applyAlignment="1">
      <alignment horizontal="center" vertical="center" wrapText="1"/>
    </xf>
    <xf numFmtId="0" fontId="6" fillId="4" borderId="2" xfId="15" applyFont="1" applyFill="1" applyBorder="1" applyAlignment="1">
      <alignment horizontal="center" vertical="center" wrapText="1"/>
    </xf>
    <xf numFmtId="9" fontId="4" fillId="4" borderId="7" xfId="21" applyFont="1" applyFill="1" applyBorder="1" applyAlignment="1">
      <alignment horizontal="center" vertical="center" wrapText="1"/>
    </xf>
    <xf numFmtId="0" fontId="4" fillId="4" borderId="7" xfId="15" applyFont="1" applyFill="1" applyBorder="1" applyAlignment="1">
      <alignment horizontal="center" vertical="center" wrapText="1"/>
    </xf>
  </cellXfs>
  <cellStyles count="23">
    <cellStyle name="Comma 2" xfId="7"/>
    <cellStyle name="Comma 2 2" xfId="8"/>
    <cellStyle name="Comma 3" xfId="9"/>
    <cellStyle name="Comma 4" xfId="10"/>
    <cellStyle name="Normal" xfId="0" builtinId="0"/>
    <cellStyle name="Normal 2" xfId="11"/>
    <cellStyle name="Normal 2 2" xfId="3"/>
    <cellStyle name="Normal 2 3" xfId="12"/>
    <cellStyle name="Normal 2 3 2" xfId="13"/>
    <cellStyle name="Normal 3" xfId="14"/>
    <cellStyle name="Normal 4" xfId="4"/>
    <cellStyle name="Normal 4 2" xfId="15"/>
    <cellStyle name="Normal 4 3" xfId="16"/>
    <cellStyle name="Normal 5" xfId="17"/>
    <cellStyle name="Normal 6" xfId="18"/>
    <cellStyle name="Normal 7" xfId="1"/>
    <cellStyle name="Normal_Sheet3" xfId="6"/>
    <cellStyle name="Percent 2" xfId="19"/>
    <cellStyle name="Percent 2 2" xfId="20"/>
    <cellStyle name="Percent 3" xfId="5"/>
    <cellStyle name="Percent 3 2" xfId="21"/>
    <cellStyle name="Percent 4" xfId="22"/>
    <cellStyle name="Percent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E16" sqref="E16"/>
    </sheetView>
  </sheetViews>
  <sheetFormatPr defaultRowHeight="15" x14ac:dyDescent="0.25"/>
  <cols>
    <col min="3" max="3" width="66.28515625" bestFit="1" customWidth="1"/>
  </cols>
  <sheetData>
    <row r="1" spans="1:22" s="59" customFormat="1" x14ac:dyDescent="0.25">
      <c r="A1" s="103" t="s">
        <v>19</v>
      </c>
      <c r="B1" s="103" t="s">
        <v>20</v>
      </c>
      <c r="C1" s="103" t="s">
        <v>21</v>
      </c>
      <c r="D1" s="103" t="s">
        <v>22</v>
      </c>
      <c r="E1" s="103" t="s">
        <v>23</v>
      </c>
      <c r="F1" s="103" t="s">
        <v>24</v>
      </c>
      <c r="G1" s="97" t="s">
        <v>25</v>
      </c>
      <c r="H1" s="97" t="s">
        <v>26</v>
      </c>
      <c r="I1" s="99" t="s">
        <v>27</v>
      </c>
      <c r="J1" s="100"/>
      <c r="K1" s="100"/>
      <c r="L1" s="100"/>
      <c r="M1" s="100"/>
      <c r="N1" s="101"/>
      <c r="O1" s="102" t="s">
        <v>44</v>
      </c>
      <c r="P1" s="102"/>
      <c r="Q1" s="102"/>
      <c r="R1" s="102"/>
      <c r="S1" s="102"/>
      <c r="T1" s="102"/>
      <c r="U1" s="102"/>
    </row>
    <row r="2" spans="1:22" s="59" customFormat="1" ht="78.75" x14ac:dyDescent="0.25">
      <c r="A2" s="104"/>
      <c r="B2" s="104"/>
      <c r="C2" s="104"/>
      <c r="D2" s="104"/>
      <c r="E2" s="104"/>
      <c r="F2" s="104"/>
      <c r="G2" s="98"/>
      <c r="H2" s="98"/>
      <c r="I2" s="61" t="s">
        <v>35</v>
      </c>
      <c r="J2" s="61" t="s">
        <v>36</v>
      </c>
      <c r="K2" s="61" t="s">
        <v>37</v>
      </c>
      <c r="L2" s="61" t="s">
        <v>38</v>
      </c>
      <c r="M2" s="61" t="s">
        <v>39</v>
      </c>
      <c r="N2" s="61" t="s">
        <v>40</v>
      </c>
      <c r="O2" s="84" t="s">
        <v>28</v>
      </c>
      <c r="P2" s="84" t="s">
        <v>29</v>
      </c>
      <c r="Q2" s="84" t="s">
        <v>30</v>
      </c>
      <c r="R2" s="84" t="s">
        <v>31</v>
      </c>
      <c r="S2" s="84" t="s">
        <v>32</v>
      </c>
      <c r="T2" s="84" t="s">
        <v>33</v>
      </c>
      <c r="U2" s="84" t="s">
        <v>34</v>
      </c>
      <c r="V2" s="67"/>
    </row>
    <row r="3" spans="1:22" s="67" customFormat="1" x14ac:dyDescent="0.25">
      <c r="A3" s="62"/>
      <c r="B3" s="63"/>
      <c r="C3" s="64" t="s">
        <v>45</v>
      </c>
      <c r="D3" s="85">
        <v>122720</v>
      </c>
      <c r="E3" s="85">
        <v>1001606</v>
      </c>
      <c r="F3" s="86">
        <v>0.12252322769631971</v>
      </c>
      <c r="G3" s="87">
        <v>0.86665580182529334</v>
      </c>
      <c r="H3" s="87">
        <v>7.3117666232073011E-2</v>
      </c>
      <c r="I3" s="88">
        <v>81597</v>
      </c>
      <c r="J3" s="88">
        <v>24759</v>
      </c>
      <c r="K3" s="88">
        <v>5406</v>
      </c>
      <c r="L3" s="88">
        <v>3517</v>
      </c>
      <c r="M3" s="88">
        <v>5456</v>
      </c>
      <c r="N3" s="88">
        <v>1985</v>
      </c>
      <c r="O3" s="88">
        <v>42405</v>
      </c>
      <c r="P3" s="88">
        <v>5424</v>
      </c>
      <c r="Q3" s="88">
        <v>50538</v>
      </c>
      <c r="R3" s="88">
        <v>1983</v>
      </c>
      <c r="S3" s="88">
        <v>20100</v>
      </c>
      <c r="T3" s="88">
        <v>1270</v>
      </c>
      <c r="U3" s="88">
        <v>1000</v>
      </c>
    </row>
    <row r="4" spans="1:22" s="78" customFormat="1" ht="15" customHeight="1" thickBot="1" x14ac:dyDescent="0.3">
      <c r="A4" s="89"/>
      <c r="B4" s="90"/>
      <c r="C4" s="91" t="s">
        <v>43</v>
      </c>
      <c r="D4" s="92">
        <f>SUBTOTAL(9,D5:D996)</f>
        <v>8289</v>
      </c>
      <c r="E4" s="92">
        <f>SUBTOTAL(9,E5:E996)</f>
        <v>71261</v>
      </c>
      <c r="F4" s="93">
        <f>IFERROR(D4/E4,"NA")</f>
        <v>0.11631888410210353</v>
      </c>
      <c r="G4" s="94">
        <f>IFERROR((I4+J4)/D4, "-")</f>
        <v>0.86560501869948125</v>
      </c>
      <c r="H4" s="94">
        <f>IFERROR((L4+M4)/D4, "-")</f>
        <v>7.2988297743998065E-2</v>
      </c>
      <c r="I4" s="92">
        <f t="shared" ref="I4:U4" si="0">SUBTOTAL(9,I5:I996)</f>
        <v>5606</v>
      </c>
      <c r="J4" s="92">
        <f t="shared" si="0"/>
        <v>1569</v>
      </c>
      <c r="K4" s="92">
        <f t="shared" si="0"/>
        <v>408</v>
      </c>
      <c r="L4" s="92">
        <f t="shared" si="0"/>
        <v>235</v>
      </c>
      <c r="M4" s="92">
        <f t="shared" si="0"/>
        <v>370</v>
      </c>
      <c r="N4" s="92">
        <f t="shared" si="0"/>
        <v>101</v>
      </c>
      <c r="O4" s="92">
        <f t="shared" si="0"/>
        <v>3564</v>
      </c>
      <c r="P4" s="92">
        <f t="shared" si="0"/>
        <v>414</v>
      </c>
      <c r="Q4" s="92">
        <f t="shared" si="0"/>
        <v>2226</v>
      </c>
      <c r="R4" s="92">
        <f t="shared" si="0"/>
        <v>0</v>
      </c>
      <c r="S4" s="92">
        <f t="shared" si="0"/>
        <v>1882</v>
      </c>
      <c r="T4" s="92">
        <f t="shared" si="0"/>
        <v>203</v>
      </c>
      <c r="U4" s="92">
        <f t="shared" si="0"/>
        <v>0</v>
      </c>
    </row>
    <row r="5" spans="1:22" s="59" customFormat="1" x14ac:dyDescent="0.25">
      <c r="A5" s="32" t="s">
        <v>0</v>
      </c>
      <c r="B5" s="32" t="s">
        <v>1</v>
      </c>
      <c r="C5" s="32" t="s">
        <v>2</v>
      </c>
      <c r="D5" s="44">
        <v>527</v>
      </c>
      <c r="E5" s="44">
        <v>3488</v>
      </c>
      <c r="F5" s="36">
        <v>0.15108944954128439</v>
      </c>
      <c r="G5" s="42">
        <v>0.85958254269449719</v>
      </c>
      <c r="H5" s="42">
        <v>8.3491461100569264E-2</v>
      </c>
      <c r="I5" s="33">
        <v>362</v>
      </c>
      <c r="J5" s="33">
        <v>91</v>
      </c>
      <c r="K5" s="33">
        <v>26</v>
      </c>
      <c r="L5" s="33">
        <v>17</v>
      </c>
      <c r="M5" s="33">
        <v>27</v>
      </c>
      <c r="N5" s="33">
        <v>4</v>
      </c>
      <c r="O5" s="33">
        <v>351</v>
      </c>
      <c r="P5" s="33">
        <v>0</v>
      </c>
      <c r="Q5" s="33">
        <v>0</v>
      </c>
      <c r="R5" s="33">
        <v>0</v>
      </c>
      <c r="S5" s="33">
        <v>176</v>
      </c>
      <c r="T5" s="33">
        <v>0</v>
      </c>
      <c r="U5" s="33">
        <v>0</v>
      </c>
      <c r="V5" s="9"/>
    </row>
    <row r="6" spans="1:22" s="59" customFormat="1" x14ac:dyDescent="0.25">
      <c r="A6" s="32" t="s">
        <v>0</v>
      </c>
      <c r="B6" s="32" t="s">
        <v>3</v>
      </c>
      <c r="C6" s="32" t="s">
        <v>4</v>
      </c>
      <c r="D6" s="44">
        <v>2012</v>
      </c>
      <c r="E6" s="44">
        <v>11525</v>
      </c>
      <c r="F6" s="36">
        <v>0.1745770065075922</v>
      </c>
      <c r="G6" s="42">
        <v>0.82206759443339961</v>
      </c>
      <c r="H6" s="42">
        <v>0.10288270377733598</v>
      </c>
      <c r="I6" s="33">
        <v>1217</v>
      </c>
      <c r="J6" s="33">
        <v>437</v>
      </c>
      <c r="K6" s="33">
        <v>125</v>
      </c>
      <c r="L6" s="33">
        <v>73</v>
      </c>
      <c r="M6" s="33">
        <v>134</v>
      </c>
      <c r="N6" s="33">
        <v>26</v>
      </c>
      <c r="O6" s="33">
        <v>1320</v>
      </c>
      <c r="P6" s="33">
        <v>0</v>
      </c>
      <c r="Q6" s="33">
        <v>238</v>
      </c>
      <c r="R6" s="33">
        <v>0</v>
      </c>
      <c r="S6" s="33">
        <v>454</v>
      </c>
      <c r="T6" s="33">
        <v>0</v>
      </c>
      <c r="U6" s="33">
        <v>0</v>
      </c>
      <c r="V6" s="9"/>
    </row>
    <row r="7" spans="1:22" s="59" customFormat="1" x14ac:dyDescent="0.25">
      <c r="A7" s="32" t="s">
        <v>0</v>
      </c>
      <c r="B7" s="32" t="s">
        <v>5</v>
      </c>
      <c r="C7" s="32" t="s">
        <v>6</v>
      </c>
      <c r="D7" s="44">
        <v>39</v>
      </c>
      <c r="E7" s="44">
        <v>3661</v>
      </c>
      <c r="F7" s="36">
        <v>1.0652827096421742E-2</v>
      </c>
      <c r="G7" s="42">
        <v>0.64102564102564108</v>
      </c>
      <c r="H7" s="42">
        <v>0.15384615384615385</v>
      </c>
      <c r="I7" s="33">
        <v>22</v>
      </c>
      <c r="J7" s="33">
        <v>3</v>
      </c>
      <c r="K7" s="33">
        <v>8</v>
      </c>
      <c r="L7" s="33">
        <v>4</v>
      </c>
      <c r="M7" s="33">
        <v>2</v>
      </c>
      <c r="N7" s="33">
        <v>0</v>
      </c>
      <c r="O7" s="33">
        <v>0</v>
      </c>
      <c r="P7" s="33">
        <v>0</v>
      </c>
      <c r="Q7" s="33">
        <v>39</v>
      </c>
      <c r="R7" s="33">
        <v>0</v>
      </c>
      <c r="S7" s="33">
        <v>0</v>
      </c>
      <c r="T7" s="33">
        <v>0</v>
      </c>
      <c r="U7" s="33">
        <v>0</v>
      </c>
      <c r="V7" s="9"/>
    </row>
    <row r="8" spans="1:22" s="82" customFormat="1" x14ac:dyDescent="0.25">
      <c r="A8" s="2" t="s">
        <v>0</v>
      </c>
      <c r="B8" s="2" t="s">
        <v>7</v>
      </c>
      <c r="C8" s="2" t="s">
        <v>8</v>
      </c>
      <c r="D8" s="54">
        <v>300</v>
      </c>
      <c r="E8" s="54">
        <v>5482</v>
      </c>
      <c r="F8" s="95">
        <v>5.4724553082816492E-2</v>
      </c>
      <c r="G8" s="52">
        <v>0.97333333333333338</v>
      </c>
      <c r="H8" s="52">
        <v>3.3333333333333335E-3</v>
      </c>
      <c r="I8" s="3">
        <v>262</v>
      </c>
      <c r="J8" s="3">
        <v>30</v>
      </c>
      <c r="K8" s="3">
        <v>7</v>
      </c>
      <c r="L8" s="3">
        <v>1</v>
      </c>
      <c r="M8" s="3">
        <v>0</v>
      </c>
      <c r="N8" s="3">
        <v>0</v>
      </c>
      <c r="O8" s="3">
        <v>0</v>
      </c>
      <c r="P8" s="3">
        <v>66</v>
      </c>
      <c r="Q8" s="3">
        <v>234</v>
      </c>
      <c r="R8" s="3">
        <v>0</v>
      </c>
      <c r="S8" s="3">
        <v>0</v>
      </c>
      <c r="T8" s="3">
        <v>0</v>
      </c>
      <c r="U8" s="3">
        <v>0</v>
      </c>
      <c r="V8" s="96"/>
    </row>
    <row r="9" spans="1:22" s="59" customFormat="1" x14ac:dyDescent="0.25">
      <c r="A9" s="32" t="s">
        <v>0</v>
      </c>
      <c r="B9" s="32" t="s">
        <v>9</v>
      </c>
      <c r="C9" s="32" t="s">
        <v>10</v>
      </c>
      <c r="D9" s="44">
        <v>649</v>
      </c>
      <c r="E9" s="44">
        <v>6808</v>
      </c>
      <c r="F9" s="36">
        <v>9.5329024676850768E-2</v>
      </c>
      <c r="G9" s="42">
        <v>0.8782742681047766</v>
      </c>
      <c r="H9" s="42">
        <v>7.7041602465331274E-2</v>
      </c>
      <c r="I9" s="33">
        <v>451</v>
      </c>
      <c r="J9" s="33">
        <v>119</v>
      </c>
      <c r="K9" s="33">
        <v>27</v>
      </c>
      <c r="L9" s="33">
        <v>21</v>
      </c>
      <c r="M9" s="33">
        <v>29</v>
      </c>
      <c r="N9" s="33">
        <v>2</v>
      </c>
      <c r="O9" s="33">
        <v>348</v>
      </c>
      <c r="P9" s="33">
        <v>0</v>
      </c>
      <c r="Q9" s="33">
        <v>221</v>
      </c>
      <c r="R9" s="33">
        <v>0</v>
      </c>
      <c r="S9" s="33">
        <v>0</v>
      </c>
      <c r="T9" s="33">
        <v>80</v>
      </c>
      <c r="U9" s="33">
        <v>0</v>
      </c>
      <c r="V9" s="9"/>
    </row>
    <row r="10" spans="1:22" s="59" customFormat="1" x14ac:dyDescent="0.25">
      <c r="A10" s="32" t="s">
        <v>0</v>
      </c>
      <c r="B10" s="32" t="s">
        <v>11</v>
      </c>
      <c r="C10" s="32" t="s">
        <v>12</v>
      </c>
      <c r="D10" s="44">
        <v>1227</v>
      </c>
      <c r="E10" s="44">
        <v>7179</v>
      </c>
      <c r="F10" s="36">
        <v>0.17091516924362724</v>
      </c>
      <c r="G10" s="42">
        <v>0.88427057864710679</v>
      </c>
      <c r="H10" s="42">
        <v>5.7864710676446621E-2</v>
      </c>
      <c r="I10" s="33">
        <v>880</v>
      </c>
      <c r="J10" s="33">
        <v>205</v>
      </c>
      <c r="K10" s="33">
        <v>54</v>
      </c>
      <c r="L10" s="33">
        <v>27</v>
      </c>
      <c r="M10" s="33">
        <v>44</v>
      </c>
      <c r="N10" s="33">
        <v>17</v>
      </c>
      <c r="O10" s="33">
        <v>786</v>
      </c>
      <c r="P10" s="33">
        <v>0</v>
      </c>
      <c r="Q10" s="33">
        <v>13</v>
      </c>
      <c r="R10" s="33">
        <v>0</v>
      </c>
      <c r="S10" s="33">
        <v>420</v>
      </c>
      <c r="T10" s="33">
        <v>8</v>
      </c>
      <c r="U10" s="33">
        <v>0</v>
      </c>
      <c r="V10" s="9"/>
    </row>
    <row r="11" spans="1:22" s="59" customFormat="1" x14ac:dyDescent="0.25">
      <c r="A11" s="32" t="s">
        <v>0</v>
      </c>
      <c r="B11" s="32" t="s">
        <v>13</v>
      </c>
      <c r="C11" s="32" t="s">
        <v>14</v>
      </c>
      <c r="D11" s="44">
        <v>1703</v>
      </c>
      <c r="E11" s="44">
        <v>9663</v>
      </c>
      <c r="F11" s="36">
        <v>0.17623926316878816</v>
      </c>
      <c r="G11" s="42">
        <v>0.82560187903699356</v>
      </c>
      <c r="H11" s="42">
        <v>9.8062243100411034E-2</v>
      </c>
      <c r="I11" s="33">
        <v>1035</v>
      </c>
      <c r="J11" s="33">
        <v>371</v>
      </c>
      <c r="K11" s="33">
        <v>97</v>
      </c>
      <c r="L11" s="33">
        <v>68</v>
      </c>
      <c r="M11" s="33">
        <v>99</v>
      </c>
      <c r="N11" s="33">
        <v>33</v>
      </c>
      <c r="O11" s="33">
        <v>759</v>
      </c>
      <c r="P11" s="33">
        <v>0</v>
      </c>
      <c r="Q11" s="33">
        <v>0</v>
      </c>
      <c r="R11" s="33">
        <v>0</v>
      </c>
      <c r="S11" s="33">
        <v>832</v>
      </c>
      <c r="T11" s="33">
        <v>112</v>
      </c>
      <c r="U11" s="33">
        <v>0</v>
      </c>
      <c r="V11" s="9"/>
    </row>
    <row r="12" spans="1:22" s="59" customFormat="1" x14ac:dyDescent="0.25">
      <c r="A12" s="32" t="s">
        <v>0</v>
      </c>
      <c r="B12" s="32" t="s">
        <v>15</v>
      </c>
      <c r="C12" s="32" t="s">
        <v>16</v>
      </c>
      <c r="D12" s="44">
        <v>1573</v>
      </c>
      <c r="E12" s="44">
        <v>15170</v>
      </c>
      <c r="F12" s="36">
        <v>0.10369149637442321</v>
      </c>
      <c r="G12" s="42">
        <v>0.92689129052765418</v>
      </c>
      <c r="H12" s="42">
        <v>2.6064844246662427E-2</v>
      </c>
      <c r="I12" s="33">
        <v>1194</v>
      </c>
      <c r="J12" s="33">
        <v>264</v>
      </c>
      <c r="K12" s="33">
        <v>56</v>
      </c>
      <c r="L12" s="33">
        <v>16</v>
      </c>
      <c r="M12" s="33">
        <v>25</v>
      </c>
      <c r="N12" s="33">
        <v>18</v>
      </c>
      <c r="O12" s="33">
        <v>0</v>
      </c>
      <c r="P12" s="33">
        <v>348</v>
      </c>
      <c r="Q12" s="33">
        <v>1224</v>
      </c>
      <c r="R12" s="33">
        <v>0</v>
      </c>
      <c r="S12" s="33">
        <v>0</v>
      </c>
      <c r="T12" s="33">
        <v>1</v>
      </c>
      <c r="U12" s="33">
        <v>0</v>
      </c>
      <c r="V12" s="9"/>
    </row>
    <row r="13" spans="1:22" s="59" customFormat="1" x14ac:dyDescent="0.25">
      <c r="A13" s="32" t="s">
        <v>0</v>
      </c>
      <c r="B13" s="32" t="s">
        <v>17</v>
      </c>
      <c r="C13" s="32" t="s">
        <v>18</v>
      </c>
      <c r="D13" s="44">
        <v>259</v>
      </c>
      <c r="E13" s="44">
        <v>8285</v>
      </c>
      <c r="F13" s="36">
        <v>3.1261315630657815E-2</v>
      </c>
      <c r="G13" s="42">
        <v>0.89575289575289574</v>
      </c>
      <c r="H13" s="42">
        <v>6.9498069498069498E-2</v>
      </c>
      <c r="I13" s="33">
        <v>183</v>
      </c>
      <c r="J13" s="33">
        <v>49</v>
      </c>
      <c r="K13" s="33">
        <v>8</v>
      </c>
      <c r="L13" s="33">
        <v>8</v>
      </c>
      <c r="M13" s="33">
        <v>10</v>
      </c>
      <c r="N13" s="33">
        <v>1</v>
      </c>
      <c r="O13" s="33">
        <v>0</v>
      </c>
      <c r="P13" s="33">
        <v>0</v>
      </c>
      <c r="Q13" s="33">
        <v>257</v>
      </c>
      <c r="R13" s="33">
        <v>0</v>
      </c>
      <c r="S13" s="33">
        <v>0</v>
      </c>
      <c r="T13" s="33">
        <v>2</v>
      </c>
      <c r="U13" s="33">
        <v>0</v>
      </c>
      <c r="V13" s="9"/>
    </row>
  </sheetData>
  <mergeCells count="10">
    <mergeCell ref="G1:G2"/>
    <mergeCell ref="H1:H2"/>
    <mergeCell ref="I1:N1"/>
    <mergeCell ref="O1:U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E17" sqref="E17"/>
    </sheetView>
  </sheetViews>
  <sheetFormatPr defaultRowHeight="15" x14ac:dyDescent="0.25"/>
  <cols>
    <col min="3" max="3" width="66.28515625" bestFit="1" customWidth="1"/>
  </cols>
  <sheetData>
    <row r="1" spans="1:21" x14ac:dyDescent="0.25">
      <c r="A1" s="105" t="s">
        <v>19</v>
      </c>
      <c r="B1" s="105" t="s">
        <v>20</v>
      </c>
      <c r="C1" s="105" t="s">
        <v>21</v>
      </c>
      <c r="D1" s="105" t="s">
        <v>22</v>
      </c>
      <c r="E1" s="105" t="s">
        <v>23</v>
      </c>
      <c r="F1" s="105" t="s">
        <v>24</v>
      </c>
      <c r="G1" s="107" t="s">
        <v>25</v>
      </c>
      <c r="H1" s="107" t="s">
        <v>26</v>
      </c>
      <c r="I1" s="109" t="s">
        <v>27</v>
      </c>
      <c r="J1" s="110"/>
      <c r="K1" s="110"/>
      <c r="L1" s="110"/>
      <c r="M1" s="110"/>
      <c r="N1" s="111"/>
      <c r="O1" s="112" t="s">
        <v>28</v>
      </c>
      <c r="P1" s="112" t="s">
        <v>29</v>
      </c>
      <c r="Q1" s="112" t="s">
        <v>30</v>
      </c>
      <c r="R1" s="112" t="s">
        <v>31</v>
      </c>
      <c r="S1" s="112" t="s">
        <v>32</v>
      </c>
      <c r="T1" s="112" t="s">
        <v>33</v>
      </c>
      <c r="U1" s="112" t="s">
        <v>34</v>
      </c>
    </row>
    <row r="2" spans="1:21" ht="51" x14ac:dyDescent="0.25">
      <c r="A2" s="106"/>
      <c r="B2" s="106"/>
      <c r="C2" s="106"/>
      <c r="D2" s="106"/>
      <c r="E2" s="106"/>
      <c r="F2" s="106"/>
      <c r="G2" s="108"/>
      <c r="H2" s="108"/>
      <c r="I2" s="11" t="s">
        <v>35</v>
      </c>
      <c r="J2" s="11" t="s">
        <v>36</v>
      </c>
      <c r="K2" s="11" t="s">
        <v>37</v>
      </c>
      <c r="L2" s="11" t="s">
        <v>38</v>
      </c>
      <c r="M2" s="11" t="s">
        <v>39</v>
      </c>
      <c r="N2" s="11" t="s">
        <v>40</v>
      </c>
      <c r="O2" s="112"/>
      <c r="P2" s="112"/>
      <c r="Q2" s="112"/>
      <c r="R2" s="112"/>
      <c r="S2" s="112"/>
      <c r="T2" s="112"/>
      <c r="U2" s="112"/>
    </row>
    <row r="3" spans="1:21" x14ac:dyDescent="0.25">
      <c r="A3" s="12"/>
      <c r="B3" s="28"/>
      <c r="C3" s="29" t="s">
        <v>41</v>
      </c>
      <c r="D3" s="13">
        <v>213972</v>
      </c>
      <c r="E3" s="13">
        <v>908487</v>
      </c>
      <c r="F3" s="14">
        <v>0.23552565969573588</v>
      </c>
      <c r="G3" s="15">
        <v>0.95677004467874305</v>
      </c>
      <c r="H3" s="15">
        <v>1.5553436898285757E-2</v>
      </c>
      <c r="I3" s="13">
        <v>172826</v>
      </c>
      <c r="J3" s="13">
        <v>31896</v>
      </c>
      <c r="K3" s="13">
        <v>3784</v>
      </c>
      <c r="L3" s="13">
        <v>1463</v>
      </c>
      <c r="M3" s="13">
        <v>1865</v>
      </c>
      <c r="N3" s="13">
        <v>2138</v>
      </c>
      <c r="O3" s="13">
        <v>22589</v>
      </c>
      <c r="P3" s="13">
        <v>22551</v>
      </c>
      <c r="Q3" s="13">
        <v>140050</v>
      </c>
      <c r="R3" s="13">
        <v>6621</v>
      </c>
      <c r="S3" s="13">
        <v>17341</v>
      </c>
      <c r="T3" s="13">
        <v>2092</v>
      </c>
      <c r="U3" s="13">
        <v>2728</v>
      </c>
    </row>
    <row r="4" spans="1:21" x14ac:dyDescent="0.25">
      <c r="A4" s="17"/>
      <c r="B4" s="30"/>
      <c r="C4" s="18" t="s">
        <v>42</v>
      </c>
      <c r="D4" s="19">
        <v>199352</v>
      </c>
      <c r="E4" s="19">
        <v>863097</v>
      </c>
      <c r="F4" s="20">
        <v>0.230972880220879</v>
      </c>
      <c r="G4" s="21">
        <v>0.95437718206990652</v>
      </c>
      <c r="H4" s="21">
        <v>1.646334122557085E-2</v>
      </c>
      <c r="I4" s="19">
        <v>159293</v>
      </c>
      <c r="J4" s="19">
        <v>30964</v>
      </c>
      <c r="K4" s="19">
        <v>3742</v>
      </c>
      <c r="L4" s="19">
        <v>1449</v>
      </c>
      <c r="M4" s="19">
        <v>1833</v>
      </c>
      <c r="N4" s="19">
        <v>2071</v>
      </c>
      <c r="O4" s="19">
        <v>22589</v>
      </c>
      <c r="P4" s="19">
        <v>18559</v>
      </c>
      <c r="Q4" s="19">
        <v>130605</v>
      </c>
      <c r="R4" s="19">
        <v>6478</v>
      </c>
      <c r="S4" s="19">
        <v>17278</v>
      </c>
      <c r="T4" s="19">
        <v>2075</v>
      </c>
      <c r="U4" s="19">
        <v>1768</v>
      </c>
    </row>
    <row r="5" spans="1:21" ht="15.75" thickBot="1" x14ac:dyDescent="0.3">
      <c r="A5" s="22"/>
      <c r="B5" s="31"/>
      <c r="C5" s="23" t="s">
        <v>43</v>
      </c>
      <c r="D5" s="24">
        <v>213972</v>
      </c>
      <c r="E5" s="24">
        <v>908487</v>
      </c>
      <c r="F5" s="25">
        <v>0.23552565969573588</v>
      </c>
      <c r="G5" s="26">
        <v>0.95676842833373843</v>
      </c>
      <c r="H5" s="26">
        <v>1.5554018433007423E-2</v>
      </c>
      <c r="I5" s="24">
        <v>172818</v>
      </c>
      <c r="J5" s="24">
        <v>31896</v>
      </c>
      <c r="K5" s="24">
        <v>3784</v>
      </c>
      <c r="L5" s="24">
        <v>1463</v>
      </c>
      <c r="M5" s="24">
        <v>1865</v>
      </c>
      <c r="N5" s="24">
        <v>2138</v>
      </c>
      <c r="O5" s="24">
        <v>22589</v>
      </c>
      <c r="P5" s="24">
        <v>22551</v>
      </c>
      <c r="Q5" s="24">
        <v>140048</v>
      </c>
      <c r="R5" s="24">
        <v>6615</v>
      </c>
      <c r="S5" s="24">
        <v>17341</v>
      </c>
      <c r="T5" s="24">
        <v>2092</v>
      </c>
      <c r="U5" s="24">
        <v>2728</v>
      </c>
    </row>
    <row r="6" spans="1:21" x14ac:dyDescent="0.25">
      <c r="A6" s="5" t="s">
        <v>0</v>
      </c>
      <c r="B6" s="5" t="s">
        <v>1</v>
      </c>
      <c r="C6" s="5" t="s">
        <v>2</v>
      </c>
      <c r="D6" s="6">
        <v>1003</v>
      </c>
      <c r="E6" s="6">
        <v>4389</v>
      </c>
      <c r="F6" s="7">
        <v>0.22852586010480747</v>
      </c>
      <c r="G6" s="8">
        <v>0.91824526420737784</v>
      </c>
      <c r="H6" s="8">
        <v>4.1874376869391827E-2</v>
      </c>
      <c r="I6" s="6">
        <v>729</v>
      </c>
      <c r="J6" s="6">
        <v>192</v>
      </c>
      <c r="K6" s="6">
        <v>31</v>
      </c>
      <c r="L6" s="6">
        <v>12</v>
      </c>
      <c r="M6" s="6">
        <v>30</v>
      </c>
      <c r="N6" s="6">
        <v>9</v>
      </c>
      <c r="O6" s="6">
        <v>497</v>
      </c>
      <c r="P6" s="6">
        <v>0</v>
      </c>
      <c r="Q6" s="6">
        <v>0</v>
      </c>
      <c r="R6" s="6">
        <v>119</v>
      </c>
      <c r="S6" s="6">
        <v>387</v>
      </c>
      <c r="T6" s="6">
        <v>0</v>
      </c>
      <c r="U6" s="6">
        <v>0</v>
      </c>
    </row>
    <row r="7" spans="1:21" x14ac:dyDescent="0.25">
      <c r="A7" s="5" t="s">
        <v>0</v>
      </c>
      <c r="B7" s="5" t="s">
        <v>3</v>
      </c>
      <c r="C7" s="5" t="s">
        <v>4</v>
      </c>
      <c r="D7" s="6">
        <v>1920</v>
      </c>
      <c r="E7" s="6">
        <v>4657</v>
      </c>
      <c r="F7" s="7">
        <v>0.41228258535537898</v>
      </c>
      <c r="G7" s="8">
        <v>0.97239583333333335</v>
      </c>
      <c r="H7" s="8">
        <v>4.6874999999999998E-3</v>
      </c>
      <c r="I7" s="6">
        <v>1481</v>
      </c>
      <c r="J7" s="6">
        <v>386</v>
      </c>
      <c r="K7" s="6">
        <v>31</v>
      </c>
      <c r="L7" s="6">
        <v>6</v>
      </c>
      <c r="M7" s="6">
        <v>3</v>
      </c>
      <c r="N7" s="6">
        <v>13</v>
      </c>
      <c r="O7" s="6">
        <v>0</v>
      </c>
      <c r="P7" s="6">
        <v>278</v>
      </c>
      <c r="Q7" s="6">
        <v>1642</v>
      </c>
      <c r="R7" s="6">
        <v>0</v>
      </c>
      <c r="S7" s="6">
        <v>0</v>
      </c>
      <c r="T7" s="6">
        <v>0</v>
      </c>
      <c r="U7" s="6">
        <v>0</v>
      </c>
    </row>
    <row r="8" spans="1:21" x14ac:dyDescent="0.25">
      <c r="A8" s="5" t="s">
        <v>0</v>
      </c>
      <c r="B8" s="5" t="s">
        <v>5</v>
      </c>
      <c r="C8" s="5" t="s">
        <v>6</v>
      </c>
      <c r="D8" s="6">
        <v>923</v>
      </c>
      <c r="E8" s="6">
        <v>4188</v>
      </c>
      <c r="F8" s="7">
        <v>0.22039159503342884</v>
      </c>
      <c r="G8" s="8">
        <v>0.95882990249187428</v>
      </c>
      <c r="H8" s="8">
        <v>1.1917659804983749E-2</v>
      </c>
      <c r="I8" s="6">
        <v>744</v>
      </c>
      <c r="J8" s="6">
        <v>141</v>
      </c>
      <c r="K8" s="6">
        <v>27</v>
      </c>
      <c r="L8" s="6">
        <v>4</v>
      </c>
      <c r="M8" s="6">
        <v>7</v>
      </c>
      <c r="N8" s="6">
        <v>0</v>
      </c>
      <c r="O8" s="6">
        <v>0</v>
      </c>
      <c r="P8" s="6">
        <v>0</v>
      </c>
      <c r="Q8" s="6">
        <v>923</v>
      </c>
      <c r="R8" s="6">
        <v>0</v>
      </c>
      <c r="S8" s="6">
        <v>0</v>
      </c>
      <c r="T8" s="6">
        <v>0</v>
      </c>
      <c r="U8" s="6">
        <v>0</v>
      </c>
    </row>
    <row r="9" spans="1:21" s="38" customFormat="1" x14ac:dyDescent="0.25">
      <c r="A9" s="2" t="s">
        <v>0</v>
      </c>
      <c r="B9" s="2" t="s">
        <v>7</v>
      </c>
      <c r="C9" s="2" t="s">
        <v>8</v>
      </c>
      <c r="D9" s="3">
        <v>1033</v>
      </c>
      <c r="E9" s="3">
        <v>4950</v>
      </c>
      <c r="F9" s="4">
        <v>0.2086868686868687</v>
      </c>
      <c r="G9" s="1">
        <v>0.96418199419167472</v>
      </c>
      <c r="H9" s="1">
        <v>1.0648596321393998E-2</v>
      </c>
      <c r="I9" s="3">
        <v>792</v>
      </c>
      <c r="J9" s="3">
        <v>204</v>
      </c>
      <c r="K9" s="3">
        <v>18</v>
      </c>
      <c r="L9" s="3">
        <v>6</v>
      </c>
      <c r="M9" s="3">
        <v>5</v>
      </c>
      <c r="N9" s="3">
        <v>8</v>
      </c>
      <c r="O9" s="3">
        <v>0</v>
      </c>
      <c r="P9" s="3">
        <v>745</v>
      </c>
      <c r="Q9" s="3">
        <v>276</v>
      </c>
      <c r="R9" s="3">
        <v>0</v>
      </c>
      <c r="S9" s="3">
        <v>8</v>
      </c>
      <c r="T9" s="3">
        <v>4</v>
      </c>
      <c r="U9" s="3">
        <v>0</v>
      </c>
    </row>
    <row r="10" spans="1:21" x14ac:dyDescent="0.25">
      <c r="A10" s="5" t="s">
        <v>0</v>
      </c>
      <c r="B10" s="5" t="s">
        <v>9</v>
      </c>
      <c r="C10" s="5" t="s">
        <v>10</v>
      </c>
      <c r="D10" s="6">
        <v>742</v>
      </c>
      <c r="E10" s="6">
        <v>4334</v>
      </c>
      <c r="F10" s="7">
        <v>0.17120443008767883</v>
      </c>
      <c r="G10" s="8">
        <v>0.96900269541778972</v>
      </c>
      <c r="H10" s="8">
        <v>9.433962264150943E-3</v>
      </c>
      <c r="I10" s="6">
        <v>578</v>
      </c>
      <c r="J10" s="6">
        <v>141</v>
      </c>
      <c r="K10" s="6">
        <v>12</v>
      </c>
      <c r="L10" s="6">
        <v>3</v>
      </c>
      <c r="M10" s="6">
        <v>4</v>
      </c>
      <c r="N10" s="6">
        <v>4</v>
      </c>
      <c r="O10" s="6">
        <v>0</v>
      </c>
      <c r="P10" s="6">
        <v>4</v>
      </c>
      <c r="Q10" s="6">
        <v>720</v>
      </c>
      <c r="R10" s="6">
        <v>0</v>
      </c>
      <c r="S10" s="6">
        <v>0</v>
      </c>
      <c r="T10" s="6">
        <v>18</v>
      </c>
      <c r="U10" s="6">
        <v>0</v>
      </c>
    </row>
    <row r="11" spans="1:21" x14ac:dyDescent="0.25">
      <c r="A11" s="5" t="s">
        <v>0</v>
      </c>
      <c r="B11" s="5" t="s">
        <v>11</v>
      </c>
      <c r="C11" s="5" t="s">
        <v>12</v>
      </c>
      <c r="D11" s="6">
        <v>1850</v>
      </c>
      <c r="E11" s="6">
        <v>7198</v>
      </c>
      <c r="F11" s="7">
        <v>0.25701583773270353</v>
      </c>
      <c r="G11" s="8">
        <v>0.94054054054054059</v>
      </c>
      <c r="H11" s="8">
        <v>3.0810810810810812E-2</v>
      </c>
      <c r="I11" s="6">
        <v>1466</v>
      </c>
      <c r="J11" s="6">
        <v>274</v>
      </c>
      <c r="K11" s="6">
        <v>40</v>
      </c>
      <c r="L11" s="6">
        <v>17</v>
      </c>
      <c r="M11" s="6">
        <v>40</v>
      </c>
      <c r="N11" s="6">
        <v>13</v>
      </c>
      <c r="O11" s="6">
        <v>852</v>
      </c>
      <c r="P11" s="6">
        <v>0</v>
      </c>
      <c r="Q11" s="6">
        <v>392</v>
      </c>
      <c r="R11" s="6">
        <v>0</v>
      </c>
      <c r="S11" s="6">
        <v>601</v>
      </c>
      <c r="T11" s="6">
        <v>5</v>
      </c>
      <c r="U11" s="6">
        <v>0</v>
      </c>
    </row>
    <row r="12" spans="1:21" x14ac:dyDescent="0.25">
      <c r="A12" s="5" t="s">
        <v>0</v>
      </c>
      <c r="B12" s="5" t="s">
        <v>13</v>
      </c>
      <c r="C12" s="5" t="s">
        <v>14</v>
      </c>
      <c r="D12" s="6">
        <v>2021</v>
      </c>
      <c r="E12" s="6">
        <v>8790</v>
      </c>
      <c r="F12" s="7">
        <v>0.22992036405005689</v>
      </c>
      <c r="G12" s="8">
        <v>0.93369619000494808</v>
      </c>
      <c r="H12" s="8">
        <v>2.8203859475507173E-2</v>
      </c>
      <c r="I12" s="6">
        <v>1545</v>
      </c>
      <c r="J12" s="6">
        <v>342</v>
      </c>
      <c r="K12" s="6">
        <v>61</v>
      </c>
      <c r="L12" s="6">
        <v>31</v>
      </c>
      <c r="M12" s="6">
        <v>26</v>
      </c>
      <c r="N12" s="6">
        <v>16</v>
      </c>
      <c r="O12" s="6">
        <v>586</v>
      </c>
      <c r="P12" s="6">
        <v>0</v>
      </c>
      <c r="Q12" s="6">
        <v>144</v>
      </c>
      <c r="R12" s="6">
        <v>0</v>
      </c>
      <c r="S12" s="6">
        <v>1232</v>
      </c>
      <c r="T12" s="6">
        <v>59</v>
      </c>
      <c r="U12" s="6">
        <v>0</v>
      </c>
    </row>
    <row r="13" spans="1:21" x14ac:dyDescent="0.25">
      <c r="A13" s="5" t="s">
        <v>0</v>
      </c>
      <c r="B13" s="5" t="s">
        <v>15</v>
      </c>
      <c r="C13" s="5" t="s">
        <v>16</v>
      </c>
      <c r="D13" s="6">
        <v>4840</v>
      </c>
      <c r="E13" s="6">
        <v>17803</v>
      </c>
      <c r="F13" s="7">
        <v>0.27186429253496602</v>
      </c>
      <c r="G13" s="8">
        <v>0.96487603305785119</v>
      </c>
      <c r="H13" s="8">
        <v>9.5041322314049579E-3</v>
      </c>
      <c r="I13" s="6">
        <v>3876</v>
      </c>
      <c r="J13" s="6">
        <v>794</v>
      </c>
      <c r="K13" s="6">
        <v>105</v>
      </c>
      <c r="L13" s="6">
        <v>21</v>
      </c>
      <c r="M13" s="6">
        <v>25</v>
      </c>
      <c r="N13" s="6">
        <v>19</v>
      </c>
      <c r="O13" s="6">
        <v>0</v>
      </c>
      <c r="P13" s="6">
        <v>239</v>
      </c>
      <c r="Q13" s="6">
        <v>4598</v>
      </c>
      <c r="R13" s="6">
        <v>0</v>
      </c>
      <c r="S13" s="6">
        <v>0</v>
      </c>
      <c r="T13" s="6">
        <v>3</v>
      </c>
      <c r="U13" s="6">
        <v>0</v>
      </c>
    </row>
    <row r="14" spans="1:21" x14ac:dyDescent="0.25">
      <c r="A14" s="5" t="s">
        <v>0</v>
      </c>
      <c r="B14" s="5" t="s">
        <v>17</v>
      </c>
      <c r="C14" s="5" t="s">
        <v>18</v>
      </c>
      <c r="D14" s="6">
        <v>1058</v>
      </c>
      <c r="E14" s="6">
        <v>3990</v>
      </c>
      <c r="F14" s="7">
        <v>0.26516290726817043</v>
      </c>
      <c r="G14" s="8">
        <v>0.95463137996219283</v>
      </c>
      <c r="H14" s="8">
        <v>9.4517958412098299E-3</v>
      </c>
      <c r="I14" s="6">
        <v>795</v>
      </c>
      <c r="J14" s="6">
        <v>215</v>
      </c>
      <c r="K14" s="6">
        <v>35</v>
      </c>
      <c r="L14" s="6">
        <v>5</v>
      </c>
      <c r="M14" s="6">
        <v>5</v>
      </c>
      <c r="N14" s="6">
        <v>3</v>
      </c>
      <c r="O14" s="6">
        <v>0</v>
      </c>
      <c r="P14" s="6">
        <v>3</v>
      </c>
      <c r="Q14" s="6">
        <v>1053</v>
      </c>
      <c r="R14" s="6">
        <v>0</v>
      </c>
      <c r="S14" s="6">
        <v>0</v>
      </c>
      <c r="T14" s="6">
        <v>2</v>
      </c>
      <c r="U14" s="6">
        <v>0</v>
      </c>
    </row>
  </sheetData>
  <mergeCells count="16">
    <mergeCell ref="A1:A2"/>
    <mergeCell ref="B1:B2"/>
    <mergeCell ref="C1:C2"/>
    <mergeCell ref="D1:D2"/>
    <mergeCell ref="E1:E2"/>
    <mergeCell ref="F1:F2"/>
    <mergeCell ref="G1:G2"/>
    <mergeCell ref="H1:H2"/>
    <mergeCell ref="I1:N1"/>
    <mergeCell ref="U1:U2"/>
    <mergeCell ref="O1:O2"/>
    <mergeCell ref="P1:P2"/>
    <mergeCell ref="Q1:Q2"/>
    <mergeCell ref="R1:R2"/>
    <mergeCell ref="S1:S2"/>
    <mergeCell ref="T1:T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E16" sqref="E16"/>
    </sheetView>
  </sheetViews>
  <sheetFormatPr defaultRowHeight="15" x14ac:dyDescent="0.25"/>
  <cols>
    <col min="3" max="3" width="66.28515625" bestFit="1" customWidth="1"/>
  </cols>
  <sheetData>
    <row r="1" spans="1:22" s="10" customFormat="1" x14ac:dyDescent="0.25">
      <c r="A1" s="105" t="s">
        <v>19</v>
      </c>
      <c r="B1" s="105" t="s">
        <v>20</v>
      </c>
      <c r="C1" s="105" t="s">
        <v>21</v>
      </c>
      <c r="D1" s="105" t="s">
        <v>22</v>
      </c>
      <c r="E1" s="105" t="s">
        <v>23</v>
      </c>
      <c r="F1" s="105" t="s">
        <v>24</v>
      </c>
      <c r="G1" s="107" t="s">
        <v>25</v>
      </c>
      <c r="H1" s="107" t="s">
        <v>26</v>
      </c>
      <c r="I1" s="109" t="s">
        <v>27</v>
      </c>
      <c r="J1" s="110"/>
      <c r="K1" s="110"/>
      <c r="L1" s="110"/>
      <c r="M1" s="110"/>
      <c r="N1" s="111"/>
      <c r="O1" s="109" t="s">
        <v>44</v>
      </c>
      <c r="P1" s="110"/>
      <c r="Q1" s="110"/>
      <c r="R1" s="110"/>
      <c r="S1" s="110"/>
      <c r="T1" s="110"/>
      <c r="U1" s="111"/>
    </row>
    <row r="2" spans="1:22" s="10" customFormat="1" ht="78.75" x14ac:dyDescent="0.25">
      <c r="A2" s="106"/>
      <c r="B2" s="106"/>
      <c r="C2" s="106"/>
      <c r="D2" s="106"/>
      <c r="E2" s="106"/>
      <c r="F2" s="106"/>
      <c r="G2" s="108"/>
      <c r="H2" s="108"/>
      <c r="I2" s="11" t="s">
        <v>35</v>
      </c>
      <c r="J2" s="11" t="s">
        <v>36</v>
      </c>
      <c r="K2" s="11" t="s">
        <v>37</v>
      </c>
      <c r="L2" s="11" t="s">
        <v>38</v>
      </c>
      <c r="M2" s="11" t="s">
        <v>39</v>
      </c>
      <c r="N2" s="11" t="s">
        <v>40</v>
      </c>
      <c r="O2" s="46" t="s">
        <v>28</v>
      </c>
      <c r="P2" s="46" t="s">
        <v>29</v>
      </c>
      <c r="Q2" s="46" t="s">
        <v>30</v>
      </c>
      <c r="R2" s="46" t="s">
        <v>31</v>
      </c>
      <c r="S2" s="46" t="s">
        <v>32</v>
      </c>
      <c r="T2" s="46" t="s">
        <v>33</v>
      </c>
      <c r="U2" s="46" t="s">
        <v>34</v>
      </c>
    </row>
    <row r="3" spans="1:22" s="16" customFormat="1" x14ac:dyDescent="0.25">
      <c r="A3" s="12"/>
      <c r="B3" s="28"/>
      <c r="C3" s="47" t="s">
        <v>45</v>
      </c>
      <c r="D3" s="13">
        <v>11296</v>
      </c>
      <c r="E3" s="13">
        <v>50209</v>
      </c>
      <c r="F3" s="14">
        <v>0.22497958533330678</v>
      </c>
      <c r="G3" s="15">
        <v>0.96928116147308785</v>
      </c>
      <c r="H3" s="15">
        <v>1.1242917847025496E-2</v>
      </c>
      <c r="I3" s="13">
        <v>9289</v>
      </c>
      <c r="J3" s="13">
        <v>1660</v>
      </c>
      <c r="K3" s="13">
        <v>130</v>
      </c>
      <c r="L3" s="13">
        <v>57</v>
      </c>
      <c r="M3" s="13">
        <v>70</v>
      </c>
      <c r="N3" s="13">
        <v>90</v>
      </c>
      <c r="O3" s="13">
        <v>1001</v>
      </c>
      <c r="P3" s="13">
        <v>2612</v>
      </c>
      <c r="Q3" s="13">
        <v>7008</v>
      </c>
      <c r="R3" s="13">
        <v>294</v>
      </c>
      <c r="S3" s="13">
        <v>3</v>
      </c>
      <c r="T3" s="13">
        <v>197</v>
      </c>
      <c r="U3" s="13">
        <v>181</v>
      </c>
    </row>
    <row r="4" spans="1:22" s="27" customFormat="1" ht="15.75" thickBot="1" x14ac:dyDescent="0.3">
      <c r="A4" s="34"/>
      <c r="B4" s="35"/>
      <c r="C4" s="48" t="s">
        <v>43</v>
      </c>
      <c r="D4" s="24">
        <f>SUBTOTAL(9,D5:D290)</f>
        <v>1021</v>
      </c>
      <c r="E4" s="24">
        <f>SUBTOTAL(9,E5:E290)</f>
        <v>3700</v>
      </c>
      <c r="F4" s="25">
        <f>IFERROR(D4/E4, "NA")</f>
        <v>0.27594594594594596</v>
      </c>
      <c r="G4" s="26">
        <f>IFERROR((I4+J4)/SUM(I4:N4), "-")</f>
        <v>0.96571988246816842</v>
      </c>
      <c r="H4" s="26">
        <f>IFERROR((L4+M4)/SUM(I4:N4), "-")</f>
        <v>1.6650342801175319E-2</v>
      </c>
      <c r="I4" s="24">
        <f t="shared" ref="I4:U4" si="0">SUBTOTAL(9,I5:I290)</f>
        <v>796</v>
      </c>
      <c r="J4" s="24">
        <f t="shared" si="0"/>
        <v>190</v>
      </c>
      <c r="K4" s="24">
        <f t="shared" si="0"/>
        <v>13</v>
      </c>
      <c r="L4" s="24">
        <f t="shared" si="0"/>
        <v>7</v>
      </c>
      <c r="M4" s="24">
        <f t="shared" si="0"/>
        <v>10</v>
      </c>
      <c r="N4" s="24">
        <f t="shared" si="0"/>
        <v>5</v>
      </c>
      <c r="O4" s="24">
        <f t="shared" si="0"/>
        <v>44</v>
      </c>
      <c r="P4" s="24">
        <f t="shared" si="0"/>
        <v>805</v>
      </c>
      <c r="Q4" s="24">
        <f t="shared" si="0"/>
        <v>162</v>
      </c>
      <c r="R4" s="24">
        <f t="shared" si="0"/>
        <v>0</v>
      </c>
      <c r="S4" s="24">
        <f t="shared" si="0"/>
        <v>2</v>
      </c>
      <c r="T4" s="24">
        <f t="shared" si="0"/>
        <v>8</v>
      </c>
      <c r="U4" s="24">
        <f t="shared" si="0"/>
        <v>0</v>
      </c>
    </row>
    <row r="5" spans="1:22" s="10" customFormat="1" x14ac:dyDescent="0.25">
      <c r="A5" s="39" t="s">
        <v>0</v>
      </c>
      <c r="B5" s="39" t="s">
        <v>1</v>
      </c>
      <c r="C5" s="39" t="s">
        <v>2</v>
      </c>
      <c r="D5" s="40">
        <v>28</v>
      </c>
      <c r="E5" s="40">
        <v>83</v>
      </c>
      <c r="F5" s="41">
        <v>0.33734939759036142</v>
      </c>
      <c r="G5" s="42">
        <v>0.9642857142857143</v>
      </c>
      <c r="H5" s="42">
        <v>3.5714285714285712E-2</v>
      </c>
      <c r="I5" s="43">
        <v>24</v>
      </c>
      <c r="J5" s="43">
        <v>3</v>
      </c>
      <c r="K5" s="43">
        <v>0</v>
      </c>
      <c r="L5" s="43">
        <v>1</v>
      </c>
      <c r="M5" s="43">
        <v>0</v>
      </c>
      <c r="N5" s="43">
        <v>0</v>
      </c>
      <c r="O5" s="44">
        <v>28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5"/>
    </row>
    <row r="6" spans="1:22" s="10" customFormat="1" x14ac:dyDescent="0.25">
      <c r="A6" s="39" t="s">
        <v>0</v>
      </c>
      <c r="B6" s="39" t="s">
        <v>3</v>
      </c>
      <c r="C6" s="39" t="s">
        <v>4</v>
      </c>
      <c r="D6" s="40">
        <v>245</v>
      </c>
      <c r="E6" s="40">
        <v>455</v>
      </c>
      <c r="F6" s="41">
        <v>0.53846153846153844</v>
      </c>
      <c r="G6" s="42">
        <v>0.97142857142857142</v>
      </c>
      <c r="H6" s="42">
        <v>4.0816326530612249E-3</v>
      </c>
      <c r="I6" s="43">
        <v>182</v>
      </c>
      <c r="J6" s="43">
        <v>56</v>
      </c>
      <c r="K6" s="43">
        <v>4</v>
      </c>
      <c r="L6" s="43">
        <v>0</v>
      </c>
      <c r="M6" s="43">
        <v>1</v>
      </c>
      <c r="N6" s="43">
        <v>2</v>
      </c>
      <c r="O6" s="44">
        <v>0</v>
      </c>
      <c r="P6" s="44">
        <v>245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5"/>
    </row>
    <row r="7" spans="1:22" s="10" customFormat="1" x14ac:dyDescent="0.25">
      <c r="A7" s="39" t="s">
        <v>0</v>
      </c>
      <c r="B7" s="39" t="s">
        <v>5</v>
      </c>
      <c r="C7" s="39" t="s">
        <v>6</v>
      </c>
      <c r="D7" s="40">
        <v>43</v>
      </c>
      <c r="E7" s="40">
        <v>309</v>
      </c>
      <c r="F7" s="41">
        <v>0.13915857605177995</v>
      </c>
      <c r="G7" s="42">
        <v>1</v>
      </c>
      <c r="H7" s="42">
        <v>0</v>
      </c>
      <c r="I7" s="43">
        <v>37</v>
      </c>
      <c r="J7" s="43">
        <v>6</v>
      </c>
      <c r="K7" s="43">
        <v>0</v>
      </c>
      <c r="L7" s="43">
        <v>0</v>
      </c>
      <c r="M7" s="43">
        <v>0</v>
      </c>
      <c r="N7" s="43">
        <v>0</v>
      </c>
      <c r="O7" s="44">
        <v>0</v>
      </c>
      <c r="P7" s="44">
        <v>0</v>
      </c>
      <c r="Q7" s="44">
        <v>43</v>
      </c>
      <c r="R7" s="44">
        <v>0</v>
      </c>
      <c r="S7" s="44">
        <v>0</v>
      </c>
      <c r="T7" s="44">
        <v>0</v>
      </c>
      <c r="U7" s="44">
        <v>0</v>
      </c>
      <c r="V7" s="45"/>
    </row>
    <row r="8" spans="1:22" s="56" customFormat="1" x14ac:dyDescent="0.25">
      <c r="A8" s="49" t="s">
        <v>0</v>
      </c>
      <c r="B8" s="49" t="s">
        <v>7</v>
      </c>
      <c r="C8" s="49" t="s">
        <v>8</v>
      </c>
      <c r="D8" s="50">
        <v>65</v>
      </c>
      <c r="E8" s="50">
        <v>469</v>
      </c>
      <c r="F8" s="51">
        <v>0.13859275053304904</v>
      </c>
      <c r="G8" s="52">
        <v>1</v>
      </c>
      <c r="H8" s="52">
        <v>0</v>
      </c>
      <c r="I8" s="53">
        <v>44</v>
      </c>
      <c r="J8" s="53">
        <v>21</v>
      </c>
      <c r="K8" s="53">
        <v>0</v>
      </c>
      <c r="L8" s="53">
        <v>0</v>
      </c>
      <c r="M8" s="53">
        <v>0</v>
      </c>
      <c r="N8" s="53">
        <v>0</v>
      </c>
      <c r="O8" s="54">
        <v>0</v>
      </c>
      <c r="P8" s="54">
        <v>64</v>
      </c>
      <c r="Q8" s="54">
        <v>1</v>
      </c>
      <c r="R8" s="54">
        <v>0</v>
      </c>
      <c r="S8" s="54">
        <v>0</v>
      </c>
      <c r="T8" s="54">
        <v>0</v>
      </c>
      <c r="U8" s="54">
        <v>0</v>
      </c>
      <c r="V8" s="55"/>
    </row>
    <row r="9" spans="1:22" s="10" customFormat="1" x14ac:dyDescent="0.25">
      <c r="A9" s="39" t="s">
        <v>0</v>
      </c>
      <c r="B9" s="39" t="s">
        <v>9</v>
      </c>
      <c r="C9" s="39" t="s">
        <v>10</v>
      </c>
      <c r="D9" s="40">
        <v>8</v>
      </c>
      <c r="E9" s="40">
        <v>279</v>
      </c>
      <c r="F9" s="41">
        <v>2.8673835125448029E-2</v>
      </c>
      <c r="G9" s="42">
        <v>1</v>
      </c>
      <c r="H9" s="42">
        <v>0</v>
      </c>
      <c r="I9" s="43">
        <v>6</v>
      </c>
      <c r="J9" s="43">
        <v>2</v>
      </c>
      <c r="K9" s="43">
        <v>0</v>
      </c>
      <c r="L9" s="43">
        <v>0</v>
      </c>
      <c r="M9" s="43">
        <v>0</v>
      </c>
      <c r="N9" s="43">
        <v>0</v>
      </c>
      <c r="O9" s="44">
        <v>0</v>
      </c>
      <c r="P9" s="44">
        <v>0</v>
      </c>
      <c r="Q9" s="44">
        <v>5</v>
      </c>
      <c r="R9" s="44">
        <v>0</v>
      </c>
      <c r="S9" s="44">
        <v>0</v>
      </c>
      <c r="T9" s="44">
        <v>3</v>
      </c>
      <c r="U9" s="44">
        <v>0</v>
      </c>
      <c r="V9" s="45"/>
    </row>
    <row r="10" spans="1:22" s="10" customFormat="1" x14ac:dyDescent="0.25">
      <c r="A10" s="39" t="s">
        <v>0</v>
      </c>
      <c r="B10" s="39" t="s">
        <v>11</v>
      </c>
      <c r="C10" s="39" t="s">
        <v>12</v>
      </c>
      <c r="D10" s="40">
        <v>49</v>
      </c>
      <c r="E10" s="40">
        <v>408</v>
      </c>
      <c r="F10" s="41">
        <v>0.12009803921568628</v>
      </c>
      <c r="G10" s="42">
        <v>0.97959183673469385</v>
      </c>
      <c r="H10" s="42">
        <v>2.0408163265306121E-2</v>
      </c>
      <c r="I10" s="43">
        <v>44</v>
      </c>
      <c r="J10" s="43">
        <v>4</v>
      </c>
      <c r="K10" s="43">
        <v>0</v>
      </c>
      <c r="L10" s="43">
        <v>1</v>
      </c>
      <c r="M10" s="43">
        <v>0</v>
      </c>
      <c r="N10" s="43">
        <v>0</v>
      </c>
      <c r="O10" s="44">
        <v>16</v>
      </c>
      <c r="P10" s="44">
        <v>0</v>
      </c>
      <c r="Q10" s="44">
        <v>26</v>
      </c>
      <c r="R10" s="44">
        <v>0</v>
      </c>
      <c r="S10" s="44">
        <v>2</v>
      </c>
      <c r="T10" s="44">
        <v>5</v>
      </c>
      <c r="U10" s="44">
        <v>0</v>
      </c>
      <c r="V10" s="45"/>
    </row>
    <row r="11" spans="1:22" s="10" customFormat="1" x14ac:dyDescent="0.25">
      <c r="A11" s="39" t="s">
        <v>0</v>
      </c>
      <c r="B11" s="39" t="s">
        <v>13</v>
      </c>
      <c r="C11" s="39" t="s">
        <v>14</v>
      </c>
      <c r="D11" s="40">
        <v>10</v>
      </c>
      <c r="E11" s="40">
        <v>452</v>
      </c>
      <c r="F11" s="41">
        <v>2.2123893805309734E-2</v>
      </c>
      <c r="G11" s="42">
        <v>1</v>
      </c>
      <c r="H11" s="42">
        <v>0</v>
      </c>
      <c r="I11" s="43">
        <v>9</v>
      </c>
      <c r="J11" s="43">
        <v>1</v>
      </c>
      <c r="K11" s="43">
        <v>0</v>
      </c>
      <c r="L11" s="43">
        <v>0</v>
      </c>
      <c r="M11" s="43">
        <v>0</v>
      </c>
      <c r="N11" s="43">
        <v>0</v>
      </c>
      <c r="O11" s="44">
        <v>0</v>
      </c>
      <c r="P11" s="44">
        <v>0</v>
      </c>
      <c r="Q11" s="44">
        <v>10</v>
      </c>
      <c r="R11" s="44">
        <v>0</v>
      </c>
      <c r="S11" s="44">
        <v>0</v>
      </c>
      <c r="T11" s="44">
        <v>0</v>
      </c>
      <c r="U11" s="44">
        <v>0</v>
      </c>
      <c r="V11" s="45"/>
    </row>
    <row r="12" spans="1:22" s="10" customFormat="1" x14ac:dyDescent="0.25">
      <c r="A12" s="39" t="s">
        <v>0</v>
      </c>
      <c r="B12" s="39" t="s">
        <v>15</v>
      </c>
      <c r="C12" s="39" t="s">
        <v>16</v>
      </c>
      <c r="D12" s="40">
        <v>496</v>
      </c>
      <c r="E12" s="40">
        <v>854</v>
      </c>
      <c r="F12" s="41">
        <v>0.58079625292740045</v>
      </c>
      <c r="G12" s="42">
        <v>0.94959677419354838</v>
      </c>
      <c r="H12" s="42">
        <v>2.620967741935484E-2</v>
      </c>
      <c r="I12" s="43">
        <v>386</v>
      </c>
      <c r="J12" s="43">
        <v>85</v>
      </c>
      <c r="K12" s="43">
        <v>9</v>
      </c>
      <c r="L12" s="43">
        <v>4</v>
      </c>
      <c r="M12" s="43">
        <v>9</v>
      </c>
      <c r="N12" s="43">
        <v>3</v>
      </c>
      <c r="O12" s="44">
        <v>0</v>
      </c>
      <c r="P12" s="44">
        <v>496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5"/>
    </row>
    <row r="13" spans="1:22" s="10" customFormat="1" x14ac:dyDescent="0.25">
      <c r="A13" s="39" t="s">
        <v>0</v>
      </c>
      <c r="B13" s="39" t="s">
        <v>17</v>
      </c>
      <c r="C13" s="39" t="s">
        <v>18</v>
      </c>
      <c r="D13" s="40">
        <v>77</v>
      </c>
      <c r="E13" s="40">
        <v>391</v>
      </c>
      <c r="F13" s="41">
        <v>0.1969309462915601</v>
      </c>
      <c r="G13" s="42">
        <v>0.98701298701298701</v>
      </c>
      <c r="H13" s="42">
        <v>1.2987012987012988E-2</v>
      </c>
      <c r="I13" s="43">
        <v>64</v>
      </c>
      <c r="J13" s="43">
        <v>12</v>
      </c>
      <c r="K13" s="43">
        <v>0</v>
      </c>
      <c r="L13" s="43">
        <v>1</v>
      </c>
      <c r="M13" s="43">
        <v>0</v>
      </c>
      <c r="N13" s="43">
        <v>0</v>
      </c>
      <c r="O13" s="44">
        <v>0</v>
      </c>
      <c r="P13" s="44">
        <v>0</v>
      </c>
      <c r="Q13" s="44">
        <v>77</v>
      </c>
      <c r="R13" s="44">
        <v>0</v>
      </c>
      <c r="S13" s="44">
        <v>0</v>
      </c>
      <c r="T13" s="44">
        <v>0</v>
      </c>
      <c r="U13" s="44">
        <v>0</v>
      </c>
      <c r="V13" s="45"/>
    </row>
  </sheetData>
  <mergeCells count="10">
    <mergeCell ref="G1:G2"/>
    <mergeCell ref="H1:H2"/>
    <mergeCell ref="I1:N1"/>
    <mergeCell ref="O1:U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E16" sqref="E16"/>
    </sheetView>
  </sheetViews>
  <sheetFormatPr defaultRowHeight="15" x14ac:dyDescent="0.25"/>
  <cols>
    <col min="3" max="3" width="66.28515625" bestFit="1" customWidth="1"/>
  </cols>
  <sheetData>
    <row r="1" spans="1:21" s="59" customFormat="1" x14ac:dyDescent="0.25">
      <c r="A1" s="115" t="s">
        <v>19</v>
      </c>
      <c r="B1" s="115" t="s">
        <v>46</v>
      </c>
      <c r="C1" s="103" t="s">
        <v>47</v>
      </c>
      <c r="D1" s="115" t="s">
        <v>22</v>
      </c>
      <c r="E1" s="115" t="s">
        <v>23</v>
      </c>
      <c r="F1" s="114" t="s">
        <v>25</v>
      </c>
      <c r="G1" s="114" t="s">
        <v>26</v>
      </c>
      <c r="H1" s="104" t="s">
        <v>27</v>
      </c>
      <c r="I1" s="104"/>
      <c r="J1" s="104"/>
      <c r="K1" s="104"/>
      <c r="L1" s="104"/>
      <c r="M1" s="104"/>
      <c r="N1" s="113" t="s">
        <v>48</v>
      </c>
      <c r="O1" s="113" t="s">
        <v>49</v>
      </c>
      <c r="P1" s="113" t="s">
        <v>50</v>
      </c>
      <c r="Q1" s="113" t="s">
        <v>51</v>
      </c>
      <c r="R1" s="113" t="s">
        <v>32</v>
      </c>
      <c r="S1" s="113" t="s">
        <v>33</v>
      </c>
      <c r="T1" s="113" t="s">
        <v>34</v>
      </c>
    </row>
    <row r="2" spans="1:21" s="59" customFormat="1" ht="51" x14ac:dyDescent="0.25">
      <c r="A2" s="104"/>
      <c r="B2" s="104"/>
      <c r="C2" s="104"/>
      <c r="D2" s="104"/>
      <c r="E2" s="104"/>
      <c r="F2" s="98"/>
      <c r="G2" s="98"/>
      <c r="H2" s="61" t="s">
        <v>35</v>
      </c>
      <c r="I2" s="61" t="s">
        <v>36</v>
      </c>
      <c r="J2" s="61" t="s">
        <v>37</v>
      </c>
      <c r="K2" s="61" t="s">
        <v>38</v>
      </c>
      <c r="L2" s="61" t="s">
        <v>39</v>
      </c>
      <c r="M2" s="61" t="s">
        <v>40</v>
      </c>
      <c r="N2" s="113"/>
      <c r="O2" s="113"/>
      <c r="P2" s="113"/>
      <c r="Q2" s="113"/>
      <c r="R2" s="113"/>
      <c r="S2" s="113"/>
      <c r="T2" s="113"/>
    </row>
    <row r="3" spans="1:21" s="67" customFormat="1" x14ac:dyDescent="0.25">
      <c r="A3" s="62"/>
      <c r="B3" s="63"/>
      <c r="C3" s="64" t="s">
        <v>41</v>
      </c>
      <c r="D3" s="65">
        <v>331409</v>
      </c>
      <c r="E3" s="65">
        <v>4959925</v>
      </c>
      <c r="F3" s="66">
        <v>0.93350814250669112</v>
      </c>
      <c r="G3" s="66">
        <v>2.7081340579163511E-2</v>
      </c>
      <c r="H3" s="65">
        <v>253144</v>
      </c>
      <c r="I3" s="65">
        <v>56229</v>
      </c>
      <c r="J3" s="65">
        <v>8966</v>
      </c>
      <c r="K3" s="65">
        <v>3996</v>
      </c>
      <c r="L3" s="65">
        <v>4979</v>
      </c>
      <c r="M3" s="65">
        <v>4095</v>
      </c>
      <c r="N3" s="65">
        <v>100068</v>
      </c>
      <c r="O3" s="65">
        <v>20662</v>
      </c>
      <c r="P3" s="65">
        <v>119409</v>
      </c>
      <c r="Q3" s="65">
        <v>2919</v>
      </c>
      <c r="R3" s="65">
        <v>79055</v>
      </c>
      <c r="S3" s="65">
        <v>8051</v>
      </c>
      <c r="T3" s="65">
        <v>1245</v>
      </c>
    </row>
    <row r="4" spans="1:21" s="67" customFormat="1" x14ac:dyDescent="0.25">
      <c r="A4" s="68"/>
      <c r="B4" s="69"/>
      <c r="C4" s="70" t="s">
        <v>42</v>
      </c>
      <c r="D4" s="71">
        <v>312355</v>
      </c>
      <c r="E4" s="71">
        <v>4756429</v>
      </c>
      <c r="F4" s="72">
        <v>0.93101118919178494</v>
      </c>
      <c r="G4" s="72">
        <v>2.8377967376862864E-2</v>
      </c>
      <c r="H4" s="71">
        <v>237188</v>
      </c>
      <c r="I4" s="71">
        <v>53618</v>
      </c>
      <c r="J4" s="71">
        <v>8807</v>
      </c>
      <c r="K4" s="71">
        <v>3957</v>
      </c>
      <c r="L4" s="71">
        <v>4907</v>
      </c>
      <c r="M4" s="71">
        <v>3878</v>
      </c>
      <c r="N4" s="71">
        <v>99906</v>
      </c>
      <c r="O4" s="71">
        <v>14365</v>
      </c>
      <c r="P4" s="71">
        <v>106899</v>
      </c>
      <c r="Q4" s="71">
        <v>2895</v>
      </c>
      <c r="R4" s="71">
        <v>79055</v>
      </c>
      <c r="S4" s="71">
        <v>7990</v>
      </c>
      <c r="T4" s="71">
        <v>1245</v>
      </c>
    </row>
    <row r="5" spans="1:21" s="78" customFormat="1" ht="15.75" thickBot="1" x14ac:dyDescent="0.3">
      <c r="A5" s="73"/>
      <c r="B5" s="74"/>
      <c r="C5" s="75" t="s">
        <v>43</v>
      </c>
      <c r="D5" s="76">
        <f>SUBTOTAL(9, D6:D9993)</f>
        <v>27083</v>
      </c>
      <c r="E5" s="76">
        <f>SUBTOTAL(9, E6:E9993)</f>
        <v>251256</v>
      </c>
      <c r="F5" s="77">
        <f>IFERROR((H5+I5)/D5, "-")</f>
        <v>0.93575305542222054</v>
      </c>
      <c r="G5" s="77">
        <f>IFERROR((K5+L5)/D5, "-")</f>
        <v>2.4554148358749032E-2</v>
      </c>
      <c r="H5" s="76">
        <f>SUBTOTAL(9, H6:H9993)</f>
        <v>20486</v>
      </c>
      <c r="I5" s="76">
        <f t="shared" ref="I5:T5" si="0">SUBTOTAL(9, I6:I9993)</f>
        <v>4857</v>
      </c>
      <c r="J5" s="76">
        <f t="shared" si="0"/>
        <v>793</v>
      </c>
      <c r="K5" s="76">
        <f t="shared" si="0"/>
        <v>299</v>
      </c>
      <c r="L5" s="76">
        <f t="shared" si="0"/>
        <v>366</v>
      </c>
      <c r="M5" s="76">
        <f t="shared" si="0"/>
        <v>282</v>
      </c>
      <c r="N5" s="76">
        <f t="shared" si="0"/>
        <v>4983</v>
      </c>
      <c r="O5" s="76">
        <f t="shared" si="0"/>
        <v>7317</v>
      </c>
      <c r="P5" s="76">
        <f t="shared" si="0"/>
        <v>6078</v>
      </c>
      <c r="Q5" s="76">
        <f t="shared" si="0"/>
        <v>0</v>
      </c>
      <c r="R5" s="76">
        <f t="shared" si="0"/>
        <v>8387</v>
      </c>
      <c r="S5" s="76">
        <f t="shared" si="0"/>
        <v>318</v>
      </c>
      <c r="T5" s="76">
        <f t="shared" si="0"/>
        <v>0</v>
      </c>
    </row>
    <row r="6" spans="1:21" s="60" customFormat="1" ht="15" customHeight="1" x14ac:dyDescent="0.25">
      <c r="A6" s="57" t="s">
        <v>0</v>
      </c>
      <c r="B6" s="57" t="s">
        <v>3</v>
      </c>
      <c r="C6" s="57" t="s">
        <v>4</v>
      </c>
      <c r="D6" s="58">
        <v>2393</v>
      </c>
      <c r="E6" s="44">
        <v>34256</v>
      </c>
      <c r="F6" s="37">
        <v>0.96573338905139994</v>
      </c>
      <c r="G6" s="37">
        <v>9.6113664855829502E-3</v>
      </c>
      <c r="H6" s="44">
        <v>1805</v>
      </c>
      <c r="I6" s="44">
        <v>506</v>
      </c>
      <c r="J6" s="44">
        <v>44</v>
      </c>
      <c r="K6" s="44">
        <v>8</v>
      </c>
      <c r="L6" s="44">
        <v>15</v>
      </c>
      <c r="M6" s="44">
        <v>15</v>
      </c>
      <c r="N6" s="44">
        <v>0</v>
      </c>
      <c r="O6" s="44">
        <v>0</v>
      </c>
      <c r="P6" s="44">
        <v>2393</v>
      </c>
      <c r="Q6" s="44">
        <v>0</v>
      </c>
      <c r="R6" s="44">
        <v>0</v>
      </c>
      <c r="S6" s="44">
        <v>0</v>
      </c>
      <c r="T6" s="44">
        <v>0</v>
      </c>
      <c r="U6" s="59"/>
    </row>
    <row r="7" spans="1:21" s="60" customFormat="1" ht="15" customHeight="1" x14ac:dyDescent="0.25">
      <c r="A7" s="57" t="s">
        <v>0</v>
      </c>
      <c r="B7" s="57" t="s">
        <v>5</v>
      </c>
      <c r="C7" s="57" t="s">
        <v>6</v>
      </c>
      <c r="D7" s="58">
        <v>1239</v>
      </c>
      <c r="E7" s="44">
        <v>15671</v>
      </c>
      <c r="F7" s="37">
        <v>0.95722356739305892</v>
      </c>
      <c r="G7" s="37">
        <v>1.6949152542372881E-2</v>
      </c>
      <c r="H7" s="44">
        <v>981</v>
      </c>
      <c r="I7" s="44">
        <v>205</v>
      </c>
      <c r="J7" s="44">
        <v>32</v>
      </c>
      <c r="K7" s="44">
        <v>10</v>
      </c>
      <c r="L7" s="44">
        <v>11</v>
      </c>
      <c r="M7" s="44">
        <v>0</v>
      </c>
      <c r="N7" s="44">
        <v>0</v>
      </c>
      <c r="O7" s="44">
        <v>0</v>
      </c>
      <c r="P7" s="44">
        <v>1239</v>
      </c>
      <c r="Q7" s="44">
        <v>0</v>
      </c>
      <c r="R7" s="44">
        <v>0</v>
      </c>
      <c r="S7" s="44">
        <v>0</v>
      </c>
      <c r="T7" s="44">
        <v>0</v>
      </c>
      <c r="U7" s="59"/>
    </row>
    <row r="8" spans="1:21" s="83" customFormat="1" ht="15" customHeight="1" x14ac:dyDescent="0.25">
      <c r="A8" s="79" t="s">
        <v>0</v>
      </c>
      <c r="B8" s="79" t="s">
        <v>7</v>
      </c>
      <c r="C8" s="79" t="s">
        <v>8</v>
      </c>
      <c r="D8" s="80">
        <v>1948</v>
      </c>
      <c r="E8" s="54">
        <v>27261</v>
      </c>
      <c r="F8" s="81">
        <v>0.95995893223819306</v>
      </c>
      <c r="G8" s="81">
        <v>1.3347022587268994E-2</v>
      </c>
      <c r="H8" s="54">
        <v>1535</v>
      </c>
      <c r="I8" s="54">
        <v>335</v>
      </c>
      <c r="J8" s="54">
        <v>27</v>
      </c>
      <c r="K8" s="54">
        <v>14</v>
      </c>
      <c r="L8" s="54">
        <v>12</v>
      </c>
      <c r="M8" s="54">
        <v>25</v>
      </c>
      <c r="N8" s="54">
        <v>0</v>
      </c>
      <c r="O8" s="54">
        <v>971</v>
      </c>
      <c r="P8" s="54">
        <v>975</v>
      </c>
      <c r="Q8" s="54">
        <v>0</v>
      </c>
      <c r="R8" s="54">
        <v>0</v>
      </c>
      <c r="S8" s="54">
        <v>2</v>
      </c>
      <c r="T8" s="54">
        <v>0</v>
      </c>
      <c r="U8" s="82"/>
    </row>
    <row r="9" spans="1:21" s="60" customFormat="1" ht="15" customHeight="1" x14ac:dyDescent="0.25">
      <c r="A9" s="57" t="s">
        <v>0</v>
      </c>
      <c r="B9" s="57" t="s">
        <v>9</v>
      </c>
      <c r="C9" s="57" t="s">
        <v>10</v>
      </c>
      <c r="D9" s="58">
        <v>548</v>
      </c>
      <c r="E9" s="44">
        <v>16175</v>
      </c>
      <c r="F9" s="37">
        <v>0.96167883211678828</v>
      </c>
      <c r="G9" s="37">
        <v>1.2773722627737226E-2</v>
      </c>
      <c r="H9" s="44">
        <v>426</v>
      </c>
      <c r="I9" s="44">
        <v>101</v>
      </c>
      <c r="J9" s="44">
        <v>14</v>
      </c>
      <c r="K9" s="44">
        <v>5</v>
      </c>
      <c r="L9" s="44">
        <v>2</v>
      </c>
      <c r="M9" s="44">
        <v>0</v>
      </c>
      <c r="N9" s="44">
        <v>0</v>
      </c>
      <c r="O9" s="44">
        <v>0</v>
      </c>
      <c r="P9" s="44">
        <v>535</v>
      </c>
      <c r="Q9" s="44">
        <v>0</v>
      </c>
      <c r="R9" s="44">
        <v>0</v>
      </c>
      <c r="S9" s="44">
        <v>13</v>
      </c>
      <c r="T9" s="44">
        <v>0</v>
      </c>
      <c r="U9" s="59"/>
    </row>
    <row r="10" spans="1:21" s="60" customFormat="1" ht="15" customHeight="1" x14ac:dyDescent="0.25">
      <c r="A10" s="57" t="s">
        <v>0</v>
      </c>
      <c r="B10" s="57" t="s">
        <v>11</v>
      </c>
      <c r="C10" s="57" t="s">
        <v>12</v>
      </c>
      <c r="D10" s="58">
        <v>5643</v>
      </c>
      <c r="E10" s="44">
        <v>23883</v>
      </c>
      <c r="F10" s="37">
        <v>0.93017898281056177</v>
      </c>
      <c r="G10" s="37">
        <v>2.8176501860712386E-2</v>
      </c>
      <c r="H10" s="44">
        <v>4180</v>
      </c>
      <c r="I10" s="44">
        <v>1069</v>
      </c>
      <c r="J10" s="44">
        <v>174</v>
      </c>
      <c r="K10" s="44">
        <v>76</v>
      </c>
      <c r="L10" s="44">
        <v>83</v>
      </c>
      <c r="M10" s="44">
        <v>61</v>
      </c>
      <c r="N10" s="44">
        <v>2820</v>
      </c>
      <c r="O10" s="44">
        <v>0</v>
      </c>
      <c r="P10" s="44">
        <v>358</v>
      </c>
      <c r="Q10" s="44">
        <v>0</v>
      </c>
      <c r="R10" s="44">
        <v>2284</v>
      </c>
      <c r="S10" s="44">
        <v>181</v>
      </c>
      <c r="T10" s="44">
        <v>0</v>
      </c>
      <c r="U10" s="59"/>
    </row>
    <row r="11" spans="1:21" s="60" customFormat="1" ht="15" customHeight="1" x14ac:dyDescent="0.25">
      <c r="A11" s="57" t="s">
        <v>0</v>
      </c>
      <c r="B11" s="57" t="s">
        <v>13</v>
      </c>
      <c r="C11" s="57" t="s">
        <v>14</v>
      </c>
      <c r="D11" s="58">
        <v>8387</v>
      </c>
      <c r="E11" s="44">
        <v>44150</v>
      </c>
      <c r="F11" s="37">
        <v>0.93060689161798016</v>
      </c>
      <c r="G11" s="37">
        <v>2.1223321807559318E-2</v>
      </c>
      <c r="H11" s="44">
        <v>6000</v>
      </c>
      <c r="I11" s="44">
        <v>1805</v>
      </c>
      <c r="J11" s="44">
        <v>320</v>
      </c>
      <c r="K11" s="44">
        <v>97</v>
      </c>
      <c r="L11" s="44">
        <v>81</v>
      </c>
      <c r="M11" s="44">
        <v>84</v>
      </c>
      <c r="N11" s="44">
        <v>2163</v>
      </c>
      <c r="O11" s="44">
        <v>0</v>
      </c>
      <c r="P11" s="44">
        <v>0</v>
      </c>
      <c r="Q11" s="44">
        <v>0</v>
      </c>
      <c r="R11" s="44">
        <v>6103</v>
      </c>
      <c r="S11" s="44">
        <v>121</v>
      </c>
      <c r="T11" s="44">
        <v>0</v>
      </c>
      <c r="U11" s="59"/>
    </row>
    <row r="12" spans="1:21" s="60" customFormat="1" ht="15" customHeight="1" x14ac:dyDescent="0.25">
      <c r="A12" s="57" t="s">
        <v>0</v>
      </c>
      <c r="B12" s="57" t="s">
        <v>15</v>
      </c>
      <c r="C12" s="57" t="s">
        <v>16</v>
      </c>
      <c r="D12" s="58">
        <v>6346</v>
      </c>
      <c r="E12" s="44">
        <v>65596</v>
      </c>
      <c r="F12" s="37">
        <v>0.92341632524424833</v>
      </c>
      <c r="G12" s="37">
        <v>3.7188780334068708E-2</v>
      </c>
      <c r="H12" s="44">
        <v>5157</v>
      </c>
      <c r="I12" s="44">
        <v>703</v>
      </c>
      <c r="J12" s="44">
        <v>158</v>
      </c>
      <c r="K12" s="44">
        <v>82</v>
      </c>
      <c r="L12" s="44">
        <v>154</v>
      </c>
      <c r="M12" s="44">
        <v>92</v>
      </c>
      <c r="N12" s="44">
        <v>0</v>
      </c>
      <c r="O12" s="44">
        <v>6346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59"/>
    </row>
    <row r="13" spans="1:21" s="60" customFormat="1" ht="15" customHeight="1" x14ac:dyDescent="0.25">
      <c r="A13" s="57" t="s">
        <v>0</v>
      </c>
      <c r="B13" s="57" t="s">
        <v>17</v>
      </c>
      <c r="C13" s="57" t="s">
        <v>18</v>
      </c>
      <c r="D13" s="58">
        <v>579</v>
      </c>
      <c r="E13" s="44">
        <v>24264</v>
      </c>
      <c r="F13" s="37">
        <v>0.92400690846286704</v>
      </c>
      <c r="G13" s="37">
        <v>2.5906735751295335E-2</v>
      </c>
      <c r="H13" s="44">
        <v>402</v>
      </c>
      <c r="I13" s="44">
        <v>133</v>
      </c>
      <c r="J13" s="44">
        <v>24</v>
      </c>
      <c r="K13" s="44">
        <v>7</v>
      </c>
      <c r="L13" s="44">
        <v>8</v>
      </c>
      <c r="M13" s="44">
        <v>5</v>
      </c>
      <c r="N13" s="44">
        <v>0</v>
      </c>
      <c r="O13" s="44">
        <v>0</v>
      </c>
      <c r="P13" s="44">
        <v>578</v>
      </c>
      <c r="Q13" s="44">
        <v>0</v>
      </c>
      <c r="R13" s="44">
        <v>0</v>
      </c>
      <c r="S13" s="44">
        <v>1</v>
      </c>
      <c r="T13" s="44">
        <v>0</v>
      </c>
    </row>
  </sheetData>
  <mergeCells count="15">
    <mergeCell ref="F1:F2"/>
    <mergeCell ref="A1:A2"/>
    <mergeCell ref="B1:B2"/>
    <mergeCell ref="C1:C2"/>
    <mergeCell ref="D1:D2"/>
    <mergeCell ref="E1:E2"/>
    <mergeCell ref="R1:R2"/>
    <mergeCell ref="S1:S2"/>
    <mergeCell ref="T1:T2"/>
    <mergeCell ref="G1:G2"/>
    <mergeCell ref="H1:M1"/>
    <mergeCell ref="N1:N2"/>
    <mergeCell ref="O1:O2"/>
    <mergeCell ref="P1:P2"/>
    <mergeCell ref="Q1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A&amp;E</vt:lpstr>
      <vt:lpstr>Inpatient</vt:lpstr>
      <vt:lpstr>Maternity</vt:lpstr>
      <vt:lpstr>Outpatient</vt:lpstr>
    </vt:vector>
  </TitlesOfParts>
  <Company>Luton &amp; Dunstable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 Andrew 2 (RC9) Luton &amp; Dunstable Hospital FT</dc:creator>
  <cp:lastModifiedBy>Brown Andrew 2 (RC9) Luton &amp; Dunstable Hospital FT</cp:lastModifiedBy>
  <dcterms:created xsi:type="dcterms:W3CDTF">2017-03-14T14:17:35Z</dcterms:created>
  <dcterms:modified xsi:type="dcterms:W3CDTF">2017-03-14T15:57:19Z</dcterms:modified>
</cp:coreProperties>
</file>